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99" activeTab="4"/>
  </bookViews>
  <sheets>
    <sheet name="liste des compétiteurs" sheetId="1" r:id="rId1"/>
    <sheet name="Battle 32" sheetId="2" r:id="rId2"/>
    <sheet name="Battle 24" sheetId="3" r:id="rId3"/>
    <sheet name="Battle 16" sheetId="4" r:id="rId4"/>
    <sheet name="Battle 12" sheetId="5" r:id="rId5"/>
    <sheet name="Battle 8" sheetId="6" r:id="rId6"/>
  </sheets>
  <definedNames/>
  <calcPr fullCalcOnLoad="1"/>
</workbook>
</file>

<file path=xl/sharedStrings.xml><?xml version="1.0" encoding="utf-8"?>
<sst xmlns="http://schemas.openxmlformats.org/spreadsheetml/2006/main" count="337" uniqueCount="115">
  <si>
    <t>ROLLER FREESTYLE - FREERIDE ET SLALOM</t>
  </si>
  <si>
    <t>Classement</t>
  </si>
  <si>
    <t>Club</t>
  </si>
  <si>
    <t>Nom - Prénom</t>
  </si>
  <si>
    <t>W. Rank</t>
  </si>
  <si>
    <t>Utiliser cette feuille pour 25 à 32 compétiteurs</t>
  </si>
  <si>
    <r>
      <t>1</t>
    </r>
    <r>
      <rPr>
        <b/>
        <vertAlign val="superscript"/>
        <sz val="12"/>
        <rFont val="Arial"/>
        <family val="2"/>
      </rPr>
      <t>st</t>
    </r>
    <r>
      <rPr>
        <b/>
        <sz val="12"/>
        <rFont val="Arial"/>
        <family val="2"/>
      </rPr>
      <t xml:space="preserve"> Round</t>
    </r>
  </si>
  <si>
    <t>Quart de Finals</t>
  </si>
  <si>
    <t>Demi Finals</t>
  </si>
  <si>
    <t>Finals</t>
  </si>
  <si>
    <t>Classement final du Battle -----</t>
  </si>
  <si>
    <t>G1</t>
  </si>
  <si>
    <t>Classt'</t>
  </si>
  <si>
    <t>Points WSSA</t>
  </si>
  <si>
    <t>QF1</t>
  </si>
  <si>
    <t>DF1</t>
  </si>
  <si>
    <t>Final</t>
  </si>
  <si>
    <t>G1 #1</t>
  </si>
  <si>
    <t>QF1 #1</t>
  </si>
  <si>
    <t>SF1#1</t>
  </si>
  <si>
    <t>G2 #1</t>
  </si>
  <si>
    <t>QF2 #1</t>
  </si>
  <si>
    <t>SF2#1</t>
  </si>
  <si>
    <t>G3 #2</t>
  </si>
  <si>
    <t>QF3 #2</t>
  </si>
  <si>
    <t>SF1#2</t>
  </si>
  <si>
    <t>G4 #2</t>
  </si>
  <si>
    <t>QF4 #2</t>
  </si>
  <si>
    <t>SF2#2</t>
  </si>
  <si>
    <t>G2</t>
  </si>
  <si>
    <t>QF2</t>
  </si>
  <si>
    <t>DF2</t>
  </si>
  <si>
    <t>Consolation Final</t>
  </si>
  <si>
    <t>G1 #2</t>
  </si>
  <si>
    <t>QF1 #2</t>
  </si>
  <si>
    <t>SF1#3</t>
  </si>
  <si>
    <t>G2 #2</t>
  </si>
  <si>
    <t>QF2 #2</t>
  </si>
  <si>
    <t>SF2#3</t>
  </si>
  <si>
    <t>G3 #1</t>
  </si>
  <si>
    <t>QF3 #1</t>
  </si>
  <si>
    <t>SF1#4</t>
  </si>
  <si>
    <t>G4 #1</t>
  </si>
  <si>
    <t>QF4 #1</t>
  </si>
  <si>
    <t>SF2#4</t>
  </si>
  <si>
    <t>G3</t>
  </si>
  <si>
    <t>QF3</t>
  </si>
  <si>
    <t>G5 #1</t>
  </si>
  <si>
    <t>G6 #1</t>
  </si>
  <si>
    <t>G7 #2</t>
  </si>
  <si>
    <t>G8 #2</t>
  </si>
  <si>
    <t>G4</t>
  </si>
  <si>
    <t>QF4</t>
  </si>
  <si>
    <t>G5 #2</t>
  </si>
  <si>
    <t>G6 #2</t>
  </si>
  <si>
    <t>G7 #1</t>
  </si>
  <si>
    <t>G8 #1</t>
  </si>
  <si>
    <t>G5</t>
  </si>
  <si>
    <t>G6</t>
  </si>
  <si>
    <t>G7</t>
  </si>
  <si>
    <t>G8</t>
  </si>
  <si>
    <t>Utiliser cette feuille pour 17 à 24 compétiteurs</t>
  </si>
  <si>
    <t>Small Final</t>
  </si>
  <si>
    <t>Utiliser cette feuille pour 13 à 16 compétiteurs</t>
  </si>
  <si>
    <t>Classement final du Battle ----</t>
  </si>
  <si>
    <t>Utiliser cette feuille pour 9 à 12 compétiteurs</t>
  </si>
  <si>
    <t>Tiers de Finals</t>
  </si>
  <si>
    <t>TF1</t>
  </si>
  <si>
    <t>TF1 #1</t>
  </si>
  <si>
    <t>TF2 #2</t>
  </si>
  <si>
    <t>TF3 #2</t>
  </si>
  <si>
    <t>TF2</t>
  </si>
  <si>
    <t>TF1 #2</t>
  </si>
  <si>
    <t>TF2 #1</t>
  </si>
  <si>
    <t>TF3 #1</t>
  </si>
  <si>
    <t>TF3</t>
  </si>
  <si>
    <t>Consolation Round</t>
  </si>
  <si>
    <t>TF1#3</t>
  </si>
  <si>
    <t>TF2#3</t>
  </si>
  <si>
    <t>TF3#3</t>
  </si>
  <si>
    <t>Utiliser cette feuille pour 6 à 8 compétiteurs</t>
  </si>
  <si>
    <t>N° de licence</t>
  </si>
  <si>
    <t>WSSA ID</t>
  </si>
  <si>
    <t>Ville</t>
  </si>
  <si>
    <t>MERY SUR OISE</t>
  </si>
  <si>
    <t>DRAGON RIDERS</t>
  </si>
  <si>
    <t>Amiand Sephora</t>
  </si>
  <si>
    <t>PORNICHET</t>
  </si>
  <si>
    <t>ROLLER CLUB DE PORNICHET</t>
  </si>
  <si>
    <t>Armingeat Cleo</t>
  </si>
  <si>
    <t>ARSAC</t>
  </si>
  <si>
    <t>SKATE MACHIN ARSACAISE</t>
  </si>
  <si>
    <t>Bouquet Alix</t>
  </si>
  <si>
    <t>Cochey-Cahuzac Eva</t>
  </si>
  <si>
    <t>MERIGNAC</t>
  </si>
  <si>
    <t>SAM ROLLER SPORTS</t>
  </si>
  <si>
    <t>Granjon Lily</t>
  </si>
  <si>
    <t>Granjon Zoe</t>
  </si>
  <si>
    <t>SAINT NAZAIRE</t>
  </si>
  <si>
    <t>SPORT URBAIN NAZAIRIEN RIDE</t>
  </si>
  <si>
    <t>Landrin Zoe</t>
  </si>
  <si>
    <t>RZECZOW</t>
  </si>
  <si>
    <t>WODZU</t>
  </si>
  <si>
    <t>SKUBIS Marta</t>
  </si>
  <si>
    <t>TOULOUSE</t>
  </si>
  <si>
    <t>ROULEZ ROSE</t>
  </si>
  <si>
    <t>Van Der Meulen Marine</t>
  </si>
  <si>
    <t>TOURS</t>
  </si>
  <si>
    <t>ROLLER CLUB LES NORDIKS DE TOURAINE</t>
  </si>
  <si>
    <t>Vaudeville Ondet Jeanne</t>
  </si>
  <si>
    <t>BATTLE Femmes</t>
  </si>
  <si>
    <t xml:space="preserve">20 &amp; 21 Mai 2017 </t>
  </si>
  <si>
    <t>Rennes Sur Roulettes</t>
  </si>
  <si>
    <t xml:space="preserve">  </t>
  </si>
  <si>
    <t>Classement final du Battle Femmes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</si>
</sst>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2"/>
    </font>
    <font>
      <b/>
      <sz val="20"/>
      <color indexed="62"/>
      <name val="Flat Brush"/>
      <family val="0"/>
    </font>
    <font>
      <b/>
      <sz val="14"/>
      <color indexed="62"/>
      <name val="Flat Brush"/>
      <family val="0"/>
    </font>
    <font>
      <b/>
      <sz val="14"/>
      <color indexed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0" borderId="0" applyNumberFormat="0" applyBorder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33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35" borderId="0" xfId="0" applyFill="1" applyAlignment="1">
      <alignment horizontal="left"/>
    </xf>
    <xf numFmtId="0" fontId="0" fillId="35" borderId="0" xfId="0" applyFill="1" applyAlignment="1">
      <alignment/>
    </xf>
    <xf numFmtId="0" fontId="4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12" xfId="0" applyFont="1" applyBorder="1" applyAlignment="1">
      <alignment/>
    </xf>
    <xf numFmtId="0" fontId="5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left"/>
    </xf>
    <xf numFmtId="0" fontId="0" fillId="34" borderId="17" xfId="0" applyFill="1" applyBorder="1" applyAlignment="1">
      <alignment horizontal="left"/>
    </xf>
    <xf numFmtId="0" fontId="0" fillId="34" borderId="18" xfId="0" applyFill="1" applyBorder="1" applyAlignment="1">
      <alignment horizontal="center"/>
    </xf>
    <xf numFmtId="0" fontId="0" fillId="36" borderId="19" xfId="0" applyFill="1" applyBorder="1" applyAlignment="1">
      <alignment/>
    </xf>
    <xf numFmtId="0" fontId="6" fillId="0" borderId="0" xfId="0" applyFont="1" applyAlignment="1">
      <alignment/>
    </xf>
    <xf numFmtId="0" fontId="4" fillId="34" borderId="16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20" xfId="0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4" fillId="34" borderId="20" xfId="0" applyFont="1" applyFill="1" applyBorder="1" applyAlignment="1">
      <alignment horizontal="center"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center"/>
    </xf>
    <xf numFmtId="0" fontId="0" fillId="34" borderId="11" xfId="0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21" xfId="0" applyFont="1" applyFill="1" applyBorder="1" applyAlignment="1">
      <alignment horizontal="left"/>
    </xf>
    <xf numFmtId="0" fontId="0" fillId="34" borderId="22" xfId="0" applyFill="1" applyBorder="1" applyAlignment="1">
      <alignment horizontal="left"/>
    </xf>
    <xf numFmtId="0" fontId="0" fillId="34" borderId="23" xfId="0" applyFill="1" applyBorder="1" applyAlignment="1">
      <alignment horizontal="center"/>
    </xf>
    <xf numFmtId="0" fontId="0" fillId="36" borderId="24" xfId="0" applyFill="1" applyBorder="1" applyAlignment="1">
      <alignment/>
    </xf>
    <xf numFmtId="0" fontId="0" fillId="34" borderId="21" xfId="0" applyFont="1" applyFill="1" applyBorder="1" applyAlignment="1">
      <alignment/>
    </xf>
    <xf numFmtId="0" fontId="4" fillId="34" borderId="21" xfId="0" applyFon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left"/>
    </xf>
    <xf numFmtId="0" fontId="0" fillId="34" borderId="22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0" fillId="34" borderId="25" xfId="0" applyFont="1" applyFill="1" applyBorder="1" applyAlignment="1">
      <alignment horizontal="left"/>
    </xf>
    <xf numFmtId="0" fontId="0" fillId="34" borderId="26" xfId="0" applyFill="1" applyBorder="1" applyAlignment="1">
      <alignment horizontal="left"/>
    </xf>
    <xf numFmtId="0" fontId="0" fillId="34" borderId="26" xfId="0" applyFill="1" applyBorder="1" applyAlignment="1">
      <alignment horizontal="center"/>
    </xf>
    <xf numFmtId="0" fontId="0" fillId="34" borderId="27" xfId="0" applyFont="1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0" fillId="34" borderId="28" xfId="0" applyFont="1" applyFill="1" applyBorder="1" applyAlignment="1">
      <alignment/>
    </xf>
    <xf numFmtId="0" fontId="0" fillId="34" borderId="29" xfId="0" applyFill="1" applyBorder="1" applyAlignment="1">
      <alignment horizontal="left"/>
    </xf>
    <xf numFmtId="0" fontId="0" fillId="34" borderId="30" xfId="0" applyFill="1" applyBorder="1" applyAlignment="1">
      <alignment horizontal="center"/>
    </xf>
    <xf numFmtId="0" fontId="0" fillId="36" borderId="31" xfId="0" applyFill="1" applyBorder="1" applyAlignment="1">
      <alignment/>
    </xf>
    <xf numFmtId="0" fontId="0" fillId="34" borderId="32" xfId="0" applyFont="1" applyFill="1" applyBorder="1" applyAlignment="1">
      <alignment horizontal="left"/>
    </xf>
    <xf numFmtId="0" fontId="0" fillId="34" borderId="29" xfId="0" applyFill="1" applyBorder="1" applyAlignment="1">
      <alignment horizontal="center"/>
    </xf>
    <xf numFmtId="0" fontId="0" fillId="34" borderId="32" xfId="0" applyFont="1" applyFill="1" applyBorder="1" applyAlignment="1">
      <alignment/>
    </xf>
    <xf numFmtId="0" fontId="0" fillId="36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25" xfId="0" applyFont="1" applyFill="1" applyBorder="1" applyAlignment="1">
      <alignment/>
    </xf>
    <xf numFmtId="0" fontId="11" fillId="34" borderId="36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6" borderId="37" xfId="0" applyFill="1" applyBorder="1" applyAlignment="1">
      <alignment/>
    </xf>
    <xf numFmtId="0" fontId="11" fillId="35" borderId="0" xfId="0" applyFont="1" applyFill="1" applyAlignment="1">
      <alignment horizontal="left"/>
    </xf>
    <xf numFmtId="0" fontId="11" fillId="35" borderId="0" xfId="0" applyFont="1" applyFill="1" applyAlignment="1">
      <alignment/>
    </xf>
    <xf numFmtId="0" fontId="0" fillId="34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34" borderId="17" xfId="0" applyNumberFormat="1" applyFill="1" applyBorder="1" applyAlignment="1">
      <alignment horizontal="left"/>
    </xf>
    <xf numFmtId="1" fontId="0" fillId="34" borderId="0" xfId="0" applyNumberFormat="1" applyFill="1" applyAlignment="1">
      <alignment horizontal="left"/>
    </xf>
    <xf numFmtId="1" fontId="0" fillId="34" borderId="0" xfId="0" applyNumberFormat="1" applyFill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8</xdr:row>
      <xdr:rowOff>0</xdr:rowOff>
    </xdr:from>
    <xdr:to>
      <xdr:col>11</xdr:col>
      <xdr:colOff>647700</xdr:colOff>
      <xdr:row>18</xdr:row>
      <xdr:rowOff>123825</xdr:rowOff>
    </xdr:to>
    <xdr:pic>
      <xdr:nvPicPr>
        <xdr:cNvPr id="1" name="Image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1876425"/>
          <a:ext cx="2571750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200025</xdr:colOff>
      <xdr:row>20</xdr:row>
      <xdr:rowOff>66675</xdr:rowOff>
    </xdr:from>
    <xdr:to>
      <xdr:col>29</xdr:col>
      <xdr:colOff>1590675</xdr:colOff>
      <xdr:row>30</xdr:row>
      <xdr:rowOff>19050</xdr:rowOff>
    </xdr:to>
    <xdr:pic>
      <xdr:nvPicPr>
        <xdr:cNvPr id="1" name="Image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0" y="3457575"/>
          <a:ext cx="26384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552450</xdr:colOff>
      <xdr:row>18</xdr:row>
      <xdr:rowOff>104775</xdr:rowOff>
    </xdr:from>
    <xdr:to>
      <xdr:col>30</xdr:col>
      <xdr:colOff>304800</xdr:colOff>
      <xdr:row>28</xdr:row>
      <xdr:rowOff>57150</xdr:rowOff>
    </xdr:to>
    <xdr:pic>
      <xdr:nvPicPr>
        <xdr:cNvPr id="1" name="Image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20825" y="3171825"/>
          <a:ext cx="25717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647700</xdr:colOff>
      <xdr:row>19</xdr:row>
      <xdr:rowOff>66675</xdr:rowOff>
    </xdr:from>
    <xdr:to>
      <xdr:col>22</xdr:col>
      <xdr:colOff>352425</xdr:colOff>
      <xdr:row>29</xdr:row>
      <xdr:rowOff>9525</xdr:rowOff>
    </xdr:to>
    <xdr:pic>
      <xdr:nvPicPr>
        <xdr:cNvPr id="1" name="Image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01300" y="3257550"/>
          <a:ext cx="2562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733425</xdr:colOff>
      <xdr:row>15</xdr:row>
      <xdr:rowOff>152400</xdr:rowOff>
    </xdr:from>
    <xdr:to>
      <xdr:col>23</xdr:col>
      <xdr:colOff>76200</xdr:colOff>
      <xdr:row>25</xdr:row>
      <xdr:rowOff>95250</xdr:rowOff>
    </xdr:to>
    <xdr:pic>
      <xdr:nvPicPr>
        <xdr:cNvPr id="1" name="Image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2695575"/>
          <a:ext cx="2562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838200</xdr:colOff>
      <xdr:row>17</xdr:row>
      <xdr:rowOff>38100</xdr:rowOff>
    </xdr:from>
    <xdr:to>
      <xdr:col>15</xdr:col>
      <xdr:colOff>161925</xdr:colOff>
      <xdr:row>26</xdr:row>
      <xdr:rowOff>152400</xdr:rowOff>
    </xdr:to>
    <xdr:pic>
      <xdr:nvPicPr>
        <xdr:cNvPr id="1" name="Image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2905125"/>
          <a:ext cx="25717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9"/>
  <sheetViews>
    <sheetView zoomScalePageLayoutView="0" workbookViewId="0" topLeftCell="A6">
      <selection activeCell="B19" sqref="B19:C19"/>
    </sheetView>
  </sheetViews>
  <sheetFormatPr defaultColWidth="11.7109375" defaultRowHeight="12.75"/>
  <cols>
    <col min="1" max="1" width="9.00390625" style="0" customWidth="1"/>
    <col min="2" max="2" width="11.00390625" style="0" bestFit="1" customWidth="1"/>
    <col min="3" max="3" width="12.00390625" style="0" bestFit="1" customWidth="1"/>
    <col min="4" max="4" width="15.140625" style="0" bestFit="1" customWidth="1"/>
    <col min="5" max="5" width="17.7109375" style="1" customWidth="1"/>
    <col min="6" max="6" width="25.140625" style="2" customWidth="1"/>
    <col min="7" max="7" width="9.00390625" style="2" customWidth="1"/>
  </cols>
  <sheetData>
    <row r="1" spans="1:42" ht="29.25" customHeight="1">
      <c r="A1" s="91" t="s">
        <v>112</v>
      </c>
      <c r="B1" s="91"/>
      <c r="C1" s="91"/>
      <c r="D1" s="91"/>
      <c r="E1" s="91"/>
      <c r="F1" s="91"/>
      <c r="G1" s="91"/>
      <c r="H1" s="91"/>
      <c r="I1" s="4"/>
      <c r="J1" s="4"/>
      <c r="K1" s="4"/>
      <c r="L1" s="4"/>
      <c r="M1" s="4"/>
      <c r="N1" s="4"/>
      <c r="O1" s="4"/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5:7" ht="12.75">
      <c r="E2"/>
      <c r="F2"/>
      <c r="G2"/>
    </row>
    <row r="3" spans="1:42" ht="29.25" customHeight="1">
      <c r="A3" s="92" t="s">
        <v>0</v>
      </c>
      <c r="B3" s="92"/>
      <c r="C3" s="92"/>
      <c r="D3" s="92"/>
      <c r="E3" s="92"/>
      <c r="F3" s="92"/>
      <c r="G3" s="92"/>
      <c r="H3" s="92"/>
      <c r="I3" s="6"/>
      <c r="J3" s="6"/>
      <c r="K3" s="6"/>
      <c r="L3" s="6"/>
      <c r="M3" s="6"/>
      <c r="N3" s="6"/>
      <c r="O3" s="6"/>
      <c r="P3" s="6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5:7" ht="12.75">
      <c r="E4"/>
      <c r="F4"/>
      <c r="G4"/>
    </row>
    <row r="5" spans="1:42" ht="25.5" customHeight="1">
      <c r="A5" s="93" t="s">
        <v>111</v>
      </c>
      <c r="B5" s="94"/>
      <c r="C5" s="94"/>
      <c r="D5" s="94"/>
      <c r="E5" s="94"/>
      <c r="F5" s="94"/>
      <c r="G5" s="94"/>
      <c r="H5" s="94"/>
      <c r="I5" s="8"/>
      <c r="J5" s="8"/>
      <c r="K5" s="8"/>
      <c r="L5" s="8"/>
      <c r="M5" s="8"/>
      <c r="N5" s="8"/>
      <c r="O5" s="8"/>
      <c r="P5" s="8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pans="1:10" ht="12.75">
      <c r="A6" s="9"/>
      <c r="B6" s="9"/>
      <c r="C6" s="9"/>
      <c r="D6" s="9"/>
      <c r="E6" s="10"/>
      <c r="F6" s="10"/>
      <c r="G6" s="10"/>
      <c r="H6" s="10"/>
      <c r="I6" s="10"/>
      <c r="J6" s="9"/>
    </row>
    <row r="7" spans="1:10" ht="12.75">
      <c r="A7" s="9"/>
      <c r="B7" s="9"/>
      <c r="C7" s="9"/>
      <c r="D7" s="9"/>
      <c r="E7" s="95"/>
      <c r="F7" s="95"/>
      <c r="G7" s="9"/>
      <c r="H7" s="9"/>
      <c r="I7" s="9"/>
      <c r="J7" s="9"/>
    </row>
    <row r="8" spans="1:10" ht="12.75">
      <c r="A8" s="9"/>
      <c r="B8" s="9"/>
      <c r="C8" s="9"/>
      <c r="D8" s="9"/>
      <c r="E8" s="10" t="s">
        <v>110</v>
      </c>
      <c r="F8" s="10"/>
      <c r="G8" s="9"/>
      <c r="H8" s="9"/>
      <c r="I8" s="9"/>
      <c r="J8" s="9"/>
    </row>
    <row r="9" spans="1:7" ht="12.75">
      <c r="A9" s="11" t="s">
        <v>1</v>
      </c>
      <c r="B9" s="11" t="s">
        <v>81</v>
      </c>
      <c r="C9" s="11" t="s">
        <v>82</v>
      </c>
      <c r="D9" s="85" t="s">
        <v>83</v>
      </c>
      <c r="E9" s="84" t="s">
        <v>2</v>
      </c>
      <c r="F9" s="12" t="s">
        <v>3</v>
      </c>
      <c r="G9" s="13" t="s">
        <v>4</v>
      </c>
    </row>
    <row r="10" spans="1:7" ht="25.5">
      <c r="A10">
        <v>1</v>
      </c>
      <c r="B10" s="83">
        <v>196500</v>
      </c>
      <c r="C10" s="83">
        <v>2970670000586</v>
      </c>
      <c r="D10" s="83" t="s">
        <v>94</v>
      </c>
      <c r="E10" s="83" t="s">
        <v>95</v>
      </c>
      <c r="F10" s="83" t="s">
        <v>97</v>
      </c>
      <c r="G10" s="83">
        <v>6</v>
      </c>
    </row>
    <row r="11" spans="1:7" ht="25.5">
      <c r="A11">
        <v>2</v>
      </c>
      <c r="B11" s="83">
        <v>42546</v>
      </c>
      <c r="C11" s="83">
        <v>2900670001462</v>
      </c>
      <c r="D11" s="83" t="s">
        <v>84</v>
      </c>
      <c r="E11" s="83" t="s">
        <v>85</v>
      </c>
      <c r="F11" s="83" t="s">
        <v>93</v>
      </c>
      <c r="G11" s="83">
        <v>15</v>
      </c>
    </row>
    <row r="12" spans="1:7" ht="25.5">
      <c r="A12">
        <v>3</v>
      </c>
      <c r="B12" s="88">
        <v>196499</v>
      </c>
      <c r="C12" s="88">
        <v>2010670000437</v>
      </c>
      <c r="D12" s="88" t="s">
        <v>94</v>
      </c>
      <c r="E12" s="88" t="s">
        <v>95</v>
      </c>
      <c r="F12" s="88" t="s">
        <v>96</v>
      </c>
      <c r="G12" s="88">
        <v>29</v>
      </c>
    </row>
    <row r="13" spans="1:7" ht="25.5">
      <c r="A13">
        <v>4</v>
      </c>
      <c r="B13" s="88">
        <v>208741</v>
      </c>
      <c r="C13" s="88">
        <v>2010670000165</v>
      </c>
      <c r="D13" s="88" t="s">
        <v>90</v>
      </c>
      <c r="E13" s="88" t="s">
        <v>91</v>
      </c>
      <c r="F13" s="88" t="s">
        <v>92</v>
      </c>
      <c r="G13" s="88">
        <v>31</v>
      </c>
    </row>
    <row r="14" spans="1:7" ht="25.5">
      <c r="A14">
        <v>5</v>
      </c>
      <c r="B14" s="88">
        <v>252270</v>
      </c>
      <c r="C14" s="88">
        <v>2040670001339</v>
      </c>
      <c r="D14" s="88" t="s">
        <v>84</v>
      </c>
      <c r="E14" s="88" t="s">
        <v>85</v>
      </c>
      <c r="F14" s="88" t="s">
        <v>86</v>
      </c>
      <c r="G14" s="88">
        <v>140</v>
      </c>
    </row>
    <row r="15" spans="1:7" ht="25.5">
      <c r="A15">
        <v>6</v>
      </c>
      <c r="B15" s="88">
        <v>347139</v>
      </c>
      <c r="C15" s="88">
        <v>2050670000228</v>
      </c>
      <c r="D15" s="88" t="s">
        <v>98</v>
      </c>
      <c r="E15" s="88" t="s">
        <v>99</v>
      </c>
      <c r="F15" s="88" t="s">
        <v>100</v>
      </c>
      <c r="G15" s="88">
        <v>141</v>
      </c>
    </row>
    <row r="16" spans="1:7" ht="12.75">
      <c r="A16">
        <v>7</v>
      </c>
      <c r="B16" s="88">
        <v>0</v>
      </c>
      <c r="C16" s="88">
        <v>2901460001376</v>
      </c>
      <c r="D16" s="88" t="s">
        <v>101</v>
      </c>
      <c r="E16" s="88" t="s">
        <v>102</v>
      </c>
      <c r="F16" s="88" t="s">
        <v>103</v>
      </c>
      <c r="G16" s="88">
        <v>168</v>
      </c>
    </row>
    <row r="17" spans="1:7" ht="38.25">
      <c r="A17">
        <v>8</v>
      </c>
      <c r="B17" s="88">
        <v>384838</v>
      </c>
      <c r="C17" s="88">
        <v>2070670004273</v>
      </c>
      <c r="D17" s="88" t="s">
        <v>107</v>
      </c>
      <c r="E17" s="88" t="s">
        <v>108</v>
      </c>
      <c r="F17" s="88" t="s">
        <v>109</v>
      </c>
      <c r="G17" s="88">
        <v>197</v>
      </c>
    </row>
    <row r="18" spans="1:7" ht="25.5">
      <c r="A18">
        <v>9</v>
      </c>
      <c r="B18" s="83">
        <v>288302</v>
      </c>
      <c r="C18" s="83">
        <v>2020670000235</v>
      </c>
      <c r="D18" s="83" t="s">
        <v>87</v>
      </c>
      <c r="E18" s="83" t="s">
        <v>88</v>
      </c>
      <c r="F18" s="83" t="s">
        <v>89</v>
      </c>
      <c r="G18" s="83">
        <v>363</v>
      </c>
    </row>
    <row r="19" spans="1:7" ht="12.75">
      <c r="A19">
        <v>10</v>
      </c>
      <c r="B19" s="83">
        <v>231660</v>
      </c>
      <c r="C19" s="83">
        <v>2000670000169</v>
      </c>
      <c r="D19" s="83" t="s">
        <v>104</v>
      </c>
      <c r="E19" s="83" t="s">
        <v>105</v>
      </c>
      <c r="F19" s="83" t="s">
        <v>106</v>
      </c>
      <c r="G19" s="83">
        <v>99999</v>
      </c>
    </row>
    <row r="20" spans="1:7" ht="12.75">
      <c r="A20">
        <v>11</v>
      </c>
      <c r="B20" s="83"/>
      <c r="C20" s="83"/>
      <c r="D20" s="83"/>
      <c r="E20" s="83"/>
      <c r="F20" s="83"/>
      <c r="G20" s="83"/>
    </row>
    <row r="21" spans="1:7" ht="12.75">
      <c r="A21">
        <v>12</v>
      </c>
      <c r="B21" s="83"/>
      <c r="C21" s="83"/>
      <c r="D21" s="83"/>
      <c r="E21" s="83"/>
      <c r="F21" s="83"/>
      <c r="G21" s="83"/>
    </row>
    <row r="22" spans="1:7" ht="12.75">
      <c r="A22">
        <v>13</v>
      </c>
      <c r="B22" s="88"/>
      <c r="C22" s="88"/>
      <c r="D22" s="88"/>
      <c r="E22" s="88"/>
      <c r="F22" s="88"/>
      <c r="G22" s="88"/>
    </row>
    <row r="23" spans="1:7" ht="12.75">
      <c r="A23">
        <v>14</v>
      </c>
      <c r="B23" s="83"/>
      <c r="C23" s="83"/>
      <c r="D23" s="83"/>
      <c r="E23" s="83"/>
      <c r="F23" s="83"/>
      <c r="G23" s="83"/>
    </row>
    <row r="24" spans="1:7" ht="12.75">
      <c r="A24">
        <v>15</v>
      </c>
      <c r="B24" s="88"/>
      <c r="C24" s="88"/>
      <c r="D24" s="88"/>
      <c r="E24" s="88"/>
      <c r="F24" s="88"/>
      <c r="G24" s="88"/>
    </row>
    <row r="25" spans="1:7" ht="12.75">
      <c r="A25">
        <v>16</v>
      </c>
      <c r="B25" s="83"/>
      <c r="C25" s="83"/>
      <c r="D25" s="83"/>
      <c r="E25" s="83"/>
      <c r="F25" s="83"/>
      <c r="G25" s="83"/>
    </row>
    <row r="26" spans="1:7" ht="12.75">
      <c r="A26">
        <v>17</v>
      </c>
      <c r="B26" s="88"/>
      <c r="C26" s="88"/>
      <c r="D26" s="88"/>
      <c r="E26" s="88"/>
      <c r="F26" s="88"/>
      <c r="G26" s="88"/>
    </row>
    <row r="27" spans="1:7" ht="12.75">
      <c r="A27">
        <v>18</v>
      </c>
      <c r="B27" s="83"/>
      <c r="C27" s="83"/>
      <c r="D27" s="83"/>
      <c r="E27" s="83"/>
      <c r="F27" s="83"/>
      <c r="G27" s="83"/>
    </row>
    <row r="28" spans="1:7" ht="12.75">
      <c r="A28">
        <v>19</v>
      </c>
      <c r="B28" s="88"/>
      <c r="C28" s="88"/>
      <c r="D28" s="88"/>
      <c r="E28" s="88"/>
      <c r="F28" s="88"/>
      <c r="G28" s="88"/>
    </row>
    <row r="29" spans="1:7" ht="12.75">
      <c r="A29">
        <v>20</v>
      </c>
      <c r="B29" s="83"/>
      <c r="C29" s="83"/>
      <c r="D29" s="83"/>
      <c r="E29" s="83"/>
      <c r="F29" s="83"/>
      <c r="G29" s="83"/>
    </row>
    <row r="30" spans="1:7" ht="12.75">
      <c r="A30">
        <v>21</v>
      </c>
      <c r="B30" s="88"/>
      <c r="C30" s="88"/>
      <c r="D30" s="88"/>
      <c r="E30" s="88"/>
      <c r="F30" s="88"/>
      <c r="G30" s="88"/>
    </row>
    <row r="31" spans="1:7" ht="12.75">
      <c r="A31">
        <v>22</v>
      </c>
      <c r="B31" s="83"/>
      <c r="C31" s="83"/>
      <c r="D31" s="83"/>
      <c r="E31" s="83"/>
      <c r="F31" s="83"/>
      <c r="G31" s="83"/>
    </row>
    <row r="32" spans="1:7" ht="12.75">
      <c r="A32">
        <v>23</v>
      </c>
      <c r="B32" s="88"/>
      <c r="C32" s="88"/>
      <c r="D32" s="88"/>
      <c r="E32" s="88"/>
      <c r="F32" s="88"/>
      <c r="G32" s="88"/>
    </row>
    <row r="33" spans="1:7" ht="12.75">
      <c r="A33">
        <v>24</v>
      </c>
      <c r="B33" s="83"/>
      <c r="C33" s="83"/>
      <c r="D33" s="83"/>
      <c r="E33" s="83"/>
      <c r="F33" s="83"/>
      <c r="G33" s="83"/>
    </row>
    <row r="34" spans="1:7" ht="12.75">
      <c r="A34">
        <v>25</v>
      </c>
      <c r="B34" s="88"/>
      <c r="C34" s="88"/>
      <c r="D34" s="88"/>
      <c r="E34" s="88"/>
      <c r="F34" s="88"/>
      <c r="G34" s="88"/>
    </row>
    <row r="35" spans="1:7" ht="12.75">
      <c r="A35">
        <v>26</v>
      </c>
      <c r="B35" s="83"/>
      <c r="C35" s="83"/>
      <c r="D35" s="83"/>
      <c r="E35" s="83"/>
      <c r="F35" s="83"/>
      <c r="G35" s="83"/>
    </row>
    <row r="36" spans="1:7" ht="12.75">
      <c r="A36">
        <v>27</v>
      </c>
      <c r="B36" s="88"/>
      <c r="C36" s="88"/>
      <c r="D36" s="88"/>
      <c r="E36" s="88"/>
      <c r="F36" s="88"/>
      <c r="G36" s="88"/>
    </row>
    <row r="37" spans="1:7" ht="12.75">
      <c r="A37">
        <v>28</v>
      </c>
      <c r="B37" s="83"/>
      <c r="C37" s="83"/>
      <c r="D37" s="83"/>
      <c r="E37" s="83"/>
      <c r="F37" s="83"/>
      <c r="G37" s="83"/>
    </row>
    <row r="38" spans="1:7" ht="12.75">
      <c r="A38">
        <v>29</v>
      </c>
      <c r="B38" s="88"/>
      <c r="C38" s="88"/>
      <c r="D38" s="88"/>
      <c r="E38" s="88"/>
      <c r="F38" s="88"/>
      <c r="G38" s="88"/>
    </row>
    <row r="39" spans="1:7" ht="12.75">
      <c r="A39">
        <v>30</v>
      </c>
      <c r="B39" s="83"/>
      <c r="C39" s="83"/>
      <c r="D39" s="83"/>
      <c r="E39" s="83"/>
      <c r="F39" s="83"/>
      <c r="G39" s="83"/>
    </row>
    <row r="40" spans="1:7" ht="12.75">
      <c r="A40">
        <v>31</v>
      </c>
      <c r="B40" s="88"/>
      <c r="C40" s="88"/>
      <c r="D40" s="88"/>
      <c r="E40" s="88"/>
      <c r="F40" s="88"/>
      <c r="G40" s="88"/>
    </row>
    <row r="41" spans="1:7" ht="12.75">
      <c r="A41">
        <v>32</v>
      </c>
      <c r="B41" s="83"/>
      <c r="C41" s="83"/>
      <c r="D41" s="83"/>
      <c r="E41" s="83"/>
      <c r="F41" s="83"/>
      <c r="G41" s="83"/>
    </row>
    <row r="42" spans="5:7" ht="12.75">
      <c r="E42"/>
      <c r="F42"/>
      <c r="G42"/>
    </row>
    <row r="43" spans="5:7" ht="12.75">
      <c r="E43"/>
      <c r="F43"/>
      <c r="G43"/>
    </row>
    <row r="44" spans="5:7" ht="12.75">
      <c r="E44"/>
      <c r="F44"/>
      <c r="G44"/>
    </row>
    <row r="45" spans="5:7" ht="12.75">
      <c r="E45"/>
      <c r="F45"/>
      <c r="G45"/>
    </row>
    <row r="46" spans="5:7" ht="12.75">
      <c r="E46"/>
      <c r="F46"/>
      <c r="G46"/>
    </row>
    <row r="47" spans="5:7" ht="12.75">
      <c r="E47"/>
      <c r="F47"/>
      <c r="G47"/>
    </row>
    <row r="48" spans="5:7" ht="12.75">
      <c r="E48"/>
      <c r="F48"/>
      <c r="G48"/>
    </row>
    <row r="49" spans="5:7" ht="12.75">
      <c r="E49"/>
      <c r="F49"/>
      <c r="G49"/>
    </row>
    <row r="50" spans="5:7" ht="12.75">
      <c r="E50"/>
      <c r="F50"/>
      <c r="G50"/>
    </row>
    <row r="51" spans="5:7" ht="12.75">
      <c r="E51"/>
      <c r="F51"/>
      <c r="G51"/>
    </row>
    <row r="52" spans="5:7" ht="12.75">
      <c r="E52"/>
      <c r="F52"/>
      <c r="G52"/>
    </row>
    <row r="53" spans="5:7" ht="12.75">
      <c r="E53"/>
      <c r="F53"/>
      <c r="G53"/>
    </row>
    <row r="54" spans="5:7" ht="12.75">
      <c r="E54"/>
      <c r="F54"/>
      <c r="G54"/>
    </row>
    <row r="55" spans="5:7" ht="12.75">
      <c r="E55"/>
      <c r="F55"/>
      <c r="G55"/>
    </row>
    <row r="56" spans="5:7" ht="12.75">
      <c r="E56"/>
      <c r="F56"/>
      <c r="G56"/>
    </row>
    <row r="57" spans="5:7" ht="12.75">
      <c r="E57"/>
      <c r="F57"/>
      <c r="G57"/>
    </row>
    <row r="58" spans="5:7" ht="12.75">
      <c r="E58"/>
      <c r="F58"/>
      <c r="G58"/>
    </row>
    <row r="59" spans="5:7" ht="12.75">
      <c r="E59"/>
      <c r="F59"/>
      <c r="G59"/>
    </row>
    <row r="60" spans="5:7" ht="12.75">
      <c r="E60"/>
      <c r="F60"/>
      <c r="G60"/>
    </row>
    <row r="61" spans="5:7" ht="12.75">
      <c r="E61"/>
      <c r="F61"/>
      <c r="G61"/>
    </row>
    <row r="62" spans="5:7" ht="12.75">
      <c r="E62"/>
      <c r="F62"/>
      <c r="G62"/>
    </row>
    <row r="63" spans="5:7" ht="12.75">
      <c r="E63"/>
      <c r="F63"/>
      <c r="G63"/>
    </row>
    <row r="64" spans="5:7" ht="12.75">
      <c r="E64"/>
      <c r="F64"/>
      <c r="G64"/>
    </row>
    <row r="65" spans="5:7" ht="12.75">
      <c r="E65"/>
      <c r="F65"/>
      <c r="G65"/>
    </row>
    <row r="66" spans="5:7" ht="12.75">
      <c r="E66"/>
      <c r="F66"/>
      <c r="G66"/>
    </row>
    <row r="67" spans="5:7" ht="12.75">
      <c r="E67"/>
      <c r="F67"/>
      <c r="G67"/>
    </row>
    <row r="68" spans="5:7" ht="12.75">
      <c r="E68"/>
      <c r="F68"/>
      <c r="G68"/>
    </row>
    <row r="69" spans="5:7" ht="12.75">
      <c r="E69"/>
      <c r="F69"/>
      <c r="G69"/>
    </row>
    <row r="70" spans="5:7" ht="12.75">
      <c r="E70"/>
      <c r="F70"/>
      <c r="G70"/>
    </row>
    <row r="71" spans="5:7" ht="12.75">
      <c r="E71"/>
      <c r="F71"/>
      <c r="G71"/>
    </row>
    <row r="72" spans="5:7" ht="12.75">
      <c r="E72"/>
      <c r="F72"/>
      <c r="G72"/>
    </row>
    <row r="73" spans="5:7" ht="12.75">
      <c r="E73"/>
      <c r="F73"/>
      <c r="G73"/>
    </row>
    <row r="74" spans="5:7" ht="12.75">
      <c r="E74"/>
      <c r="F74"/>
      <c r="G74"/>
    </row>
    <row r="75" spans="5:7" ht="12.75">
      <c r="E75"/>
      <c r="F75"/>
      <c r="G75"/>
    </row>
    <row r="76" spans="5:7" ht="12.75">
      <c r="E76"/>
      <c r="F76"/>
      <c r="G76"/>
    </row>
    <row r="77" spans="5:7" ht="12.75">
      <c r="E77"/>
      <c r="F77"/>
      <c r="G77"/>
    </row>
    <row r="78" spans="5:7" ht="12.75">
      <c r="E78"/>
      <c r="F78"/>
      <c r="G78"/>
    </row>
    <row r="79" spans="5:7" ht="12.75">
      <c r="E79"/>
      <c r="F79"/>
      <c r="G79"/>
    </row>
    <row r="80" spans="5:7" ht="12.75">
      <c r="E80"/>
      <c r="F80"/>
      <c r="G80"/>
    </row>
    <row r="81" spans="5:7" ht="12.75">
      <c r="E81"/>
      <c r="F81"/>
      <c r="G81"/>
    </row>
    <row r="82" spans="5:7" ht="12.75">
      <c r="E82"/>
      <c r="F82"/>
      <c r="G82"/>
    </row>
    <row r="83" spans="5:7" ht="12.75">
      <c r="E83"/>
      <c r="F83"/>
      <c r="G83"/>
    </row>
    <row r="84" spans="5:7" ht="12.75">
      <c r="E84"/>
      <c r="F84"/>
      <c r="G84"/>
    </row>
    <row r="85" spans="5:7" ht="12.75">
      <c r="E85"/>
      <c r="F85"/>
      <c r="G85"/>
    </row>
    <row r="86" spans="5:7" ht="12.75">
      <c r="E86"/>
      <c r="F86"/>
      <c r="G86"/>
    </row>
    <row r="87" spans="5:7" ht="12.75">
      <c r="E87"/>
      <c r="F87"/>
      <c r="G87"/>
    </row>
    <row r="88" spans="5:7" ht="12.75">
      <c r="E88"/>
      <c r="F88"/>
      <c r="G88"/>
    </row>
    <row r="89" spans="5:7" ht="12.75">
      <c r="E89"/>
      <c r="F89"/>
      <c r="G89"/>
    </row>
    <row r="90" spans="5:7" ht="12.75">
      <c r="E90"/>
      <c r="F90"/>
      <c r="G90"/>
    </row>
    <row r="91" spans="5:7" ht="12.75">
      <c r="E91"/>
      <c r="F91"/>
      <c r="G91"/>
    </row>
    <row r="92" spans="5:7" ht="12.75">
      <c r="E92"/>
      <c r="F92"/>
      <c r="G92"/>
    </row>
    <row r="93" spans="5:7" ht="12.75">
      <c r="E93"/>
      <c r="F93"/>
      <c r="G93"/>
    </row>
    <row r="94" spans="5:7" ht="12.75">
      <c r="E94"/>
      <c r="F94"/>
      <c r="G94"/>
    </row>
    <row r="95" spans="5:7" ht="12.75">
      <c r="E95"/>
      <c r="F95"/>
      <c r="G95"/>
    </row>
    <row r="96" spans="5:7" ht="12.75">
      <c r="E96"/>
      <c r="F96"/>
      <c r="G96"/>
    </row>
    <row r="97" spans="5:7" ht="12.75">
      <c r="E97"/>
      <c r="F97"/>
      <c r="G97"/>
    </row>
    <row r="98" spans="5:7" ht="12.75">
      <c r="E98"/>
      <c r="F98"/>
      <c r="G98"/>
    </row>
    <row r="99" spans="5:7" ht="12.75">
      <c r="E99"/>
      <c r="F99"/>
      <c r="G99"/>
    </row>
    <row r="100" spans="5:7" ht="12.75">
      <c r="E100"/>
      <c r="F100"/>
      <c r="G100"/>
    </row>
    <row r="101" spans="5:7" ht="12.75">
      <c r="E101"/>
      <c r="F101"/>
      <c r="G101"/>
    </row>
    <row r="102" spans="5:7" ht="12.75">
      <c r="E102"/>
      <c r="F102"/>
      <c r="G102"/>
    </row>
    <row r="103" spans="5:7" ht="12.75">
      <c r="E103"/>
      <c r="F103"/>
      <c r="G103"/>
    </row>
    <row r="104" spans="5:7" ht="12.75">
      <c r="E104"/>
      <c r="F104"/>
      <c r="G104"/>
    </row>
    <row r="105" spans="5:7" ht="12.75">
      <c r="E105"/>
      <c r="F105"/>
      <c r="G105"/>
    </row>
    <row r="106" spans="5:7" ht="12.75">
      <c r="E106"/>
      <c r="F106"/>
      <c r="G106"/>
    </row>
    <row r="107" spans="5:7" ht="12.75">
      <c r="E107"/>
      <c r="F107"/>
      <c r="G107"/>
    </row>
    <row r="108" spans="5:7" ht="12.75">
      <c r="E108"/>
      <c r="F108"/>
      <c r="G108"/>
    </row>
    <row r="109" spans="5:7" ht="12.75">
      <c r="E109"/>
      <c r="F109"/>
      <c r="G109"/>
    </row>
  </sheetData>
  <sheetProtection/>
  <mergeCells count="4">
    <mergeCell ref="A1:H1"/>
    <mergeCell ref="A3:H3"/>
    <mergeCell ref="A5:H5"/>
    <mergeCell ref="E7:F7"/>
  </mergeCell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82"/>
  <sheetViews>
    <sheetView zoomScale="70" zoomScaleNormal="70" zoomScalePageLayoutView="0" workbookViewId="0" topLeftCell="A1">
      <selection activeCell="O31" sqref="O31"/>
    </sheetView>
  </sheetViews>
  <sheetFormatPr defaultColWidth="11.7109375" defaultRowHeight="12.75"/>
  <cols>
    <col min="1" max="1" width="4.140625" style="1" customWidth="1"/>
    <col min="2" max="2" width="7.421875" style="1" hidden="1" customWidth="1"/>
    <col min="3" max="3" width="12.57421875" style="1" hidden="1" customWidth="1"/>
    <col min="4" max="4" width="16.28125" style="1" hidden="1" customWidth="1"/>
    <col min="5" max="5" width="18.7109375" style="0" bestFit="1" customWidth="1"/>
    <col min="6" max="6" width="28.00390625" style="0" customWidth="1"/>
    <col min="7" max="7" width="5.8515625" style="0" customWidth="1"/>
    <col min="8" max="8" width="7.00390625" style="0" customWidth="1"/>
    <col min="9" max="9" width="18.28125" style="0" bestFit="1" customWidth="1"/>
    <col min="10" max="10" width="7.421875" style="0" hidden="1" customWidth="1"/>
    <col min="11" max="11" width="12.57421875" style="0" hidden="1" customWidth="1"/>
    <col min="12" max="12" width="16.28125" style="0" hidden="1" customWidth="1"/>
    <col min="13" max="13" width="18.7109375" style="0" bestFit="1" customWidth="1"/>
    <col min="14" max="14" width="24.7109375" style="0" customWidth="1"/>
    <col min="15" max="16" width="5.8515625" style="0" customWidth="1"/>
    <col min="17" max="17" width="14.28125" style="0" bestFit="1" customWidth="1"/>
    <col min="18" max="18" width="7.421875" style="0" hidden="1" customWidth="1"/>
    <col min="19" max="19" width="12.57421875" style="0" hidden="1" customWidth="1"/>
    <col min="20" max="20" width="13.140625" style="0" hidden="1" customWidth="1"/>
    <col min="21" max="21" width="18.7109375" style="0" bestFit="1" customWidth="1"/>
    <col min="22" max="22" width="24.7109375" style="0" customWidth="1"/>
    <col min="23" max="23" width="5.8515625" style="0" customWidth="1"/>
    <col min="24" max="24" width="7.00390625" style="0" customWidth="1"/>
    <col min="25" max="25" width="16.421875" style="0" bestFit="1" customWidth="1"/>
    <col min="26" max="26" width="7.421875" style="0" hidden="1" customWidth="1"/>
    <col min="27" max="27" width="12.57421875" style="0" hidden="1" customWidth="1"/>
    <col min="28" max="28" width="13.140625" style="0" hidden="1" customWidth="1"/>
    <col min="29" max="29" width="18.7109375" style="0" bestFit="1" customWidth="1"/>
    <col min="30" max="30" width="24.7109375" style="0" customWidth="1"/>
    <col min="31" max="31" width="5.8515625" style="0" customWidth="1"/>
    <col min="32" max="32" width="11.7109375" style="0" customWidth="1"/>
    <col min="33" max="33" width="9.00390625" style="0" customWidth="1"/>
    <col min="34" max="34" width="12.8515625" style="0" bestFit="1" customWidth="1"/>
    <col min="35" max="35" width="13.28125" style="0" bestFit="1" customWidth="1"/>
    <col min="36" max="36" width="16.28125" style="0" bestFit="1" customWidth="1"/>
    <col min="37" max="37" width="17.7109375" style="0" customWidth="1"/>
    <col min="38" max="38" width="24.7109375" style="2" customWidth="1"/>
    <col min="39" max="39" width="13.7109375" style="0" customWidth="1"/>
  </cols>
  <sheetData>
    <row r="1" spans="1:12" ht="12.75">
      <c r="A1" s="15" t="s">
        <v>5</v>
      </c>
      <c r="B1" s="15"/>
      <c r="C1" s="15"/>
      <c r="D1" s="15"/>
      <c r="E1" s="1"/>
      <c r="F1" s="1"/>
      <c r="G1" s="15"/>
      <c r="H1" s="1"/>
      <c r="I1" s="1"/>
      <c r="J1" s="1"/>
      <c r="K1" s="1"/>
      <c r="L1" s="1"/>
    </row>
    <row r="2" spans="1:39" ht="12.75">
      <c r="A2" s="16"/>
      <c r="B2" s="16"/>
      <c r="C2" s="16"/>
      <c r="D2" s="16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8"/>
      <c r="AH2" s="18"/>
      <c r="AI2" s="18"/>
      <c r="AJ2" s="18"/>
      <c r="AK2" s="17"/>
      <c r="AL2" s="19"/>
      <c r="AM2" s="17"/>
    </row>
    <row r="3" spans="1:39" ht="18.75">
      <c r="A3" s="20" t="s">
        <v>6</v>
      </c>
      <c r="B3" s="20"/>
      <c r="C3" s="20"/>
      <c r="D3" s="20"/>
      <c r="E3" s="20"/>
      <c r="F3" s="20"/>
      <c r="G3" s="20"/>
      <c r="I3" s="20" t="s">
        <v>7</v>
      </c>
      <c r="J3" s="20"/>
      <c r="K3" s="20"/>
      <c r="L3" s="20"/>
      <c r="M3" s="20"/>
      <c r="N3" s="20"/>
      <c r="O3" s="20"/>
      <c r="P3" s="21"/>
      <c r="Q3" s="20" t="s">
        <v>8</v>
      </c>
      <c r="R3" s="20"/>
      <c r="S3" s="20"/>
      <c r="T3" s="20"/>
      <c r="U3" s="20"/>
      <c r="V3" s="20"/>
      <c r="W3" s="20"/>
      <c r="Y3" s="20" t="s">
        <v>9</v>
      </c>
      <c r="Z3" s="20"/>
      <c r="AA3" s="20"/>
      <c r="AB3" s="20"/>
      <c r="AC3" s="20"/>
      <c r="AD3" s="20"/>
      <c r="AE3" s="20"/>
      <c r="AG3" s="20" t="s">
        <v>10</v>
      </c>
      <c r="AH3" s="20"/>
      <c r="AI3" s="20"/>
      <c r="AJ3" s="20"/>
      <c r="AK3" s="20"/>
      <c r="AL3" s="20"/>
      <c r="AM3" s="20"/>
    </row>
    <row r="4" spans="1:39" s="23" customFormat="1" ht="15.75">
      <c r="A4" s="22"/>
      <c r="B4" s="22"/>
      <c r="C4" s="22"/>
      <c r="D4" s="22"/>
      <c r="E4" s="22"/>
      <c r="F4" s="22"/>
      <c r="G4" s="22"/>
      <c r="I4" s="22"/>
      <c r="J4" s="22"/>
      <c r="K4" s="22"/>
      <c r="L4" s="22"/>
      <c r="M4" s="22"/>
      <c r="N4" s="22"/>
      <c r="O4" s="22"/>
      <c r="P4" s="21"/>
      <c r="Q4" s="22"/>
      <c r="R4" s="22"/>
      <c r="S4" s="22"/>
      <c r="T4" s="22"/>
      <c r="U4" s="22"/>
      <c r="V4" s="22"/>
      <c r="W4" s="22"/>
      <c r="Y4" s="22"/>
      <c r="Z4" s="22"/>
      <c r="AA4" s="22"/>
      <c r="AB4" s="22"/>
      <c r="AC4" s="22"/>
      <c r="AD4" s="22"/>
      <c r="AE4" s="22"/>
      <c r="AG4" s="22"/>
      <c r="AH4" s="22"/>
      <c r="AI4" s="22"/>
      <c r="AJ4" s="22"/>
      <c r="AK4" s="22"/>
      <c r="AL4" s="22"/>
      <c r="AM4" s="22"/>
    </row>
    <row r="5" spans="1:39" s="23" customFormat="1" ht="15.75">
      <c r="A5" s="22"/>
      <c r="B5" s="22"/>
      <c r="C5" s="22"/>
      <c r="D5" s="22"/>
      <c r="E5" s="24" t="s">
        <v>2</v>
      </c>
      <c r="F5" s="24" t="s">
        <v>3</v>
      </c>
      <c r="G5" s="22"/>
      <c r="H5" s="87"/>
      <c r="I5" s="22"/>
      <c r="J5" s="22"/>
      <c r="K5" s="22"/>
      <c r="L5" s="22"/>
      <c r="M5" s="24" t="s">
        <v>2</v>
      </c>
      <c r="N5" s="24" t="s">
        <v>3</v>
      </c>
      <c r="O5" s="22"/>
      <c r="P5" s="21"/>
      <c r="Q5" s="22"/>
      <c r="R5" s="22"/>
      <c r="S5" s="22"/>
      <c r="T5" s="22"/>
      <c r="U5" s="24" t="s">
        <v>2</v>
      </c>
      <c r="V5" s="24" t="s">
        <v>3</v>
      </c>
      <c r="W5" s="22"/>
      <c r="Y5" s="22"/>
      <c r="Z5" s="22"/>
      <c r="AA5" s="22"/>
      <c r="AB5" s="22"/>
      <c r="AC5" s="24" t="s">
        <v>2</v>
      </c>
      <c r="AD5" s="24" t="s">
        <v>3</v>
      </c>
      <c r="AE5" s="22"/>
      <c r="AG5" s="22"/>
      <c r="AH5" s="22"/>
      <c r="AI5" s="22"/>
      <c r="AJ5" s="22"/>
      <c r="AK5" s="22"/>
      <c r="AL5" s="22"/>
      <c r="AM5" s="22"/>
    </row>
    <row r="6" spans="1:39" ht="12.75">
      <c r="A6" s="25" t="s">
        <v>11</v>
      </c>
      <c r="B6" s="25"/>
      <c r="C6" s="25"/>
      <c r="D6" s="25"/>
      <c r="E6" s="1"/>
      <c r="F6" s="2"/>
      <c r="G6" s="26" t="s">
        <v>12</v>
      </c>
      <c r="M6" s="1"/>
      <c r="N6" s="2"/>
      <c r="P6" s="23"/>
      <c r="U6" s="1"/>
      <c r="V6" s="2"/>
      <c r="AC6" s="1"/>
      <c r="AD6" s="2"/>
      <c r="AG6" s="27" t="s">
        <v>1</v>
      </c>
      <c r="AH6" s="86" t="s">
        <v>81</v>
      </c>
      <c r="AI6" s="86" t="s">
        <v>82</v>
      </c>
      <c r="AJ6" s="86" t="s">
        <v>83</v>
      </c>
      <c r="AK6" s="28" t="s">
        <v>2</v>
      </c>
      <c r="AL6" s="29" t="s">
        <v>3</v>
      </c>
      <c r="AM6" s="30" t="s">
        <v>13</v>
      </c>
    </row>
    <row r="7" spans="1:39" ht="12.75">
      <c r="A7" s="38">
        <v>1</v>
      </c>
      <c r="B7" s="39">
        <f>'liste des compétiteurs'!B10</f>
        <v>196500</v>
      </c>
      <c r="C7" s="39">
        <f>'liste des compétiteurs'!C10</f>
        <v>2970670000586</v>
      </c>
      <c r="D7" s="39" t="str">
        <f>'liste des compétiteurs'!D10</f>
        <v>MERIGNAC</v>
      </c>
      <c r="E7" s="39" t="str">
        <f>'liste des compétiteurs'!E10</f>
        <v>SAM ROLLER SPORTS</v>
      </c>
      <c r="F7" s="14" t="str">
        <f>'liste des compétiteurs'!F10</f>
        <v>Granjon Zoe</v>
      </c>
      <c r="G7" s="34"/>
      <c r="I7" s="35" t="s">
        <v>14</v>
      </c>
      <c r="J7" s="35"/>
      <c r="K7" s="35"/>
      <c r="L7" s="35"/>
      <c r="M7" s="1"/>
      <c r="N7" s="2"/>
      <c r="O7" s="26" t="s">
        <v>12</v>
      </c>
      <c r="P7" s="23"/>
      <c r="Q7" s="35" t="s">
        <v>15</v>
      </c>
      <c r="R7" s="35"/>
      <c r="S7" s="35"/>
      <c r="T7" s="35"/>
      <c r="U7" s="1"/>
      <c r="V7" s="2"/>
      <c r="W7" s="26" t="s">
        <v>12</v>
      </c>
      <c r="Y7" s="35" t="s">
        <v>16</v>
      </c>
      <c r="Z7" s="35"/>
      <c r="AA7" s="35"/>
      <c r="AB7" s="35"/>
      <c r="AC7" s="1"/>
      <c r="AD7" s="2"/>
      <c r="AE7" s="26" t="s">
        <v>12</v>
      </c>
      <c r="AG7" s="36">
        <v>1</v>
      </c>
      <c r="AH7" s="43" t="b">
        <f>IF($AE$8=1,Z$8,IF($AE$9=1,Z$9,IF($AE$10=1,Z$10,IF($AE$11=1,Z$11))))</f>
        <v>0</v>
      </c>
      <c r="AI7" s="43" t="b">
        <f>IF($AE$8=1,AA$8,IF($AE$9=1,AA$9,IF($AE$10=1,AA$10,IF($AE$11=1,AA$11))))</f>
        <v>0</v>
      </c>
      <c r="AJ7" s="43" t="b">
        <f>IF($AE$8=1,AB$8,IF($AE$9=1,AB$9,IF($AE$10=1,AB$10,IF($AE$11=1,AB$11))))</f>
        <v>0</v>
      </c>
      <c r="AK7" s="43" t="b">
        <f>IF($AE$8=1,AC$8,IF($AE$9=1,AC$9,IF($AE$10=1,AC$10,IF($AE$11=1,AC$11))))</f>
        <v>0</v>
      </c>
      <c r="AL7" s="43" t="b">
        <f>IF($AE$8=1,AD$8,IF($AE$9=1,AD$9,IF($AE$10=1,AD$10,IF($AE$11=1,AD$11))))</f>
        <v>0</v>
      </c>
      <c r="AM7" s="37"/>
    </row>
    <row r="8" spans="1:39" ht="12.75">
      <c r="A8" s="38">
        <v>16</v>
      </c>
      <c r="B8" s="39">
        <f>'liste des compétiteurs'!B25</f>
        <v>0</v>
      </c>
      <c r="C8" s="39">
        <f>'liste des compétiteurs'!C25</f>
        <v>0</v>
      </c>
      <c r="D8" s="39">
        <f>'liste des compétiteurs'!D25</f>
        <v>0</v>
      </c>
      <c r="E8" s="39">
        <f>'liste des compétiteurs'!E25</f>
        <v>0</v>
      </c>
      <c r="F8" s="14">
        <f>'liste des compétiteurs'!F25</f>
        <v>0</v>
      </c>
      <c r="G8" s="34"/>
      <c r="I8" s="40" t="s">
        <v>17</v>
      </c>
      <c r="J8" s="32" t="b">
        <f>IF(G7=1,B7,IF(G8=1,B8,IF(G9=1,B9,IF(G10=1,B10))))</f>
        <v>0</v>
      </c>
      <c r="K8" s="32" t="b">
        <f>IF(G7=1,C7,IF(G8=1,C8,IF(G9=1,C9,IF(G10=1,C10))))</f>
        <v>0</v>
      </c>
      <c r="L8" s="32" t="b">
        <f>IF(G7=1,D7,IF(G8=1,D8,IF(G9=1,D9,IF(G10=1,D10))))</f>
        <v>0</v>
      </c>
      <c r="M8" s="32" t="b">
        <f>IF(G7=1,E7,IF(G8=1,E8,IF(G9=1,E9,IF(G10=1,E10))))</f>
        <v>0</v>
      </c>
      <c r="N8" s="33" t="b">
        <f>IF(G7=1,F7,IF(G8=1,F8,IF(G9=1,F9,IF(G10=1,F10))))</f>
        <v>0</v>
      </c>
      <c r="O8" s="34"/>
      <c r="P8" s="23"/>
      <c r="Q8" s="40" t="s">
        <v>18</v>
      </c>
      <c r="R8" s="32" t="b">
        <f>IF(O8=1,J8,IF(O9=1,J9,IF(O10=1,J10,IF(O11=1,J11))))</f>
        <v>0</v>
      </c>
      <c r="S8" s="32" t="b">
        <f>IF(O8=1,K8,IF(O9=1,K9,IF(O10=1,K10,IF(O11=1,K11))))</f>
        <v>0</v>
      </c>
      <c r="T8" s="32" t="b">
        <f>IF(O8=1,L8,IF(O9=1,L9,IF(O10=1,L10,IF(O11=1,L11))))</f>
        <v>0</v>
      </c>
      <c r="U8" s="32" t="b">
        <f>IF(O8=1,M8,IF(O9=1,M9,IF(O10=1,M10,IF(O11=1,M11))))</f>
        <v>0</v>
      </c>
      <c r="V8" s="33" t="b">
        <f>IF(O8=1,N8,IF(O9=1,N9,IF(O10=1,N10,IF(O11=1,N11))))</f>
        <v>0</v>
      </c>
      <c r="W8" s="34"/>
      <c r="Y8" s="40" t="s">
        <v>19</v>
      </c>
      <c r="Z8" s="32" t="b">
        <f>IF(W8=1,R8,IF(W9=1,R9,IF(W10=1,R10,IF(W11=1,R11))))</f>
        <v>0</v>
      </c>
      <c r="AA8" s="32" t="b">
        <f>IF(W8=1,S8,IF(W9=1,S9,IF(W10=1,S10,IF(W11=1,S11))))</f>
        <v>0</v>
      </c>
      <c r="AB8" s="32" t="b">
        <f>IF(W8=1,T8,IF(W9=1,T9,IF(W10=1,T10,IF(W11=1,T11))))</f>
        <v>0</v>
      </c>
      <c r="AC8" s="32" t="b">
        <f>IF(W8=1,U8,IF(W9=1,U9,IF(W10=1,U10,IF(W11=1,U11))))</f>
        <v>0</v>
      </c>
      <c r="AD8" s="33" t="b">
        <f>IF(W8=1,V8,IF(W9=1,V9,IF(W10=1,V10,IF(W11=1,V11))))</f>
        <v>0</v>
      </c>
      <c r="AE8" s="34"/>
      <c r="AG8" s="41">
        <v>2</v>
      </c>
      <c r="AH8" s="43" t="b">
        <f>IF($AE$8=2,Z$8,IF($AE$9=2,Z$9,IF($AE$10=2,Z$10,IF($AE$11=2,Z$11))))</f>
        <v>0</v>
      </c>
      <c r="AI8" s="43" t="b">
        <f>IF($AE$8=2,AA$8,IF($AE$9=2,AA$9,IF($AE$10=2,AA$10,IF($AE$11=2,AA$11))))</f>
        <v>0</v>
      </c>
      <c r="AJ8" s="43" t="b">
        <f>IF($AE$8=2,AB$8,IF($AE$9=2,AB$9,IF($AE$10=2,AB$10,IF($AE$11=2,AB$11))))</f>
        <v>0</v>
      </c>
      <c r="AK8" s="43" t="b">
        <f>IF($AE$8=2,AC$8,IF($AE$9=2,AC$9,IF($AE$10=2,AC$10,IF($AE$11=2,AC$11))))</f>
        <v>0</v>
      </c>
      <c r="AL8" s="43" t="b">
        <f>IF($AE$8=2,AD$8,IF($AE$9=2,AD$9,IF($AE$10=2,AD$10,IF($AE$11=2,AD$11))))</f>
        <v>0</v>
      </c>
      <c r="AM8" s="44"/>
    </row>
    <row r="9" spans="1:39" ht="12.75">
      <c r="A9" s="38">
        <v>17</v>
      </c>
      <c r="B9" s="39">
        <f>'liste des compétiteurs'!B26</f>
        <v>0</v>
      </c>
      <c r="C9" s="39">
        <f>'liste des compétiteurs'!C26</f>
        <v>0</v>
      </c>
      <c r="D9" s="39">
        <f>'liste des compétiteurs'!D26</f>
        <v>0</v>
      </c>
      <c r="E9" s="39">
        <f>'liste des compétiteurs'!E26</f>
        <v>0</v>
      </c>
      <c r="F9" s="14">
        <f>'liste des compétiteurs'!F26</f>
        <v>0</v>
      </c>
      <c r="G9" s="34"/>
      <c r="I9" s="45" t="s">
        <v>20</v>
      </c>
      <c r="J9" s="42" t="b">
        <f>IF(G13=1,B13,IF(G14=1,B14,IF(G15=1,B15,IF(G16=1,B16))))</f>
        <v>0</v>
      </c>
      <c r="K9" s="42" t="b">
        <f>IF(G13=1,C13,IF(G14=1,C14,IF(G15=1,C15,IF(G16=1,C16))))</f>
        <v>0</v>
      </c>
      <c r="L9" s="42" t="b">
        <f>IF(G13=1,D13,IF(G14=1,D14,IF(G15=1,D15,IF(G16=1,D16))))</f>
        <v>0</v>
      </c>
      <c r="M9" s="42" t="b">
        <f>IF(G13=1,E13,IF(G14=1,E14,IF(G15=1,E15,IF(G16=1,E16))))</f>
        <v>0</v>
      </c>
      <c r="N9" s="14" t="b">
        <f>IF(G13=1,F13,IF(G14=1,F14,IF(G15=1,F15,IF(G16=1,F16))))</f>
        <v>0</v>
      </c>
      <c r="O9" s="34"/>
      <c r="P9" s="46"/>
      <c r="Q9" s="45" t="s">
        <v>21</v>
      </c>
      <c r="R9" s="42" t="b">
        <f>IF(O14=1,J14,IF(O15=1,J15,IF(O16=1,J16,IF(O17=1,J17))))</f>
        <v>0</v>
      </c>
      <c r="S9" s="42" t="b">
        <f>IF(O14=1,K14,IF(O15=1,K15,IF(O16=1,K16,IF(O17=1,K17))))</f>
        <v>0</v>
      </c>
      <c r="T9" s="42" t="b">
        <f>IF(O14=1,L14,IF(O15=1,L15,IF(O16=1,L16,IF(O17=1,L17))))</f>
        <v>0</v>
      </c>
      <c r="U9" s="42" t="b">
        <f>IF(O14=1,M14,IF(O15=1,M15,IF(O16=1,M16,IF(O17=1,M17))))</f>
        <v>0</v>
      </c>
      <c r="V9" s="14" t="b">
        <f>IF(O14=1,N14,IF(O15=1,N15,IF(O16=1,N16,IF(O17=1,N17))))</f>
        <v>0</v>
      </c>
      <c r="W9" s="34"/>
      <c r="Y9" s="45" t="s">
        <v>22</v>
      </c>
      <c r="Z9" s="42" t="b">
        <f>IF(W14=1,R14,IF(W15=1,R15,IF(W16=1,R16,IF(W17=1,R17))))</f>
        <v>0</v>
      </c>
      <c r="AA9" s="42" t="b">
        <f>IF(W14=1,S14,IF(W15=1,S15,IF(W16=1,S16,IF(W17=1,S17))))</f>
        <v>0</v>
      </c>
      <c r="AB9" s="42" t="b">
        <f>IF(W14=1,T14,IF(W15=1,T15,IF(W16=1,T16,IF(W17=1,T17))))</f>
        <v>0</v>
      </c>
      <c r="AC9" s="42" t="b">
        <f>IF(W14=1,U14,IF(W15=1,U15,IF(W16=1,U16,IF(W17=1,U17))))</f>
        <v>0</v>
      </c>
      <c r="AD9" s="14" t="b">
        <f>IF(W14=1,V14,IF(W15=1,V15,IF(W16=1,V16,IF(W17=1,V17))))</f>
        <v>0</v>
      </c>
      <c r="AE9" s="34"/>
      <c r="AG9" s="41">
        <v>3</v>
      </c>
      <c r="AH9" s="43" t="b">
        <f>IF($AE$8=3,Z$8,IF($AE$9=3,Z$9,IF($AE$10=3,Z$10,IF($AE$11=3,Z$11))))</f>
        <v>0</v>
      </c>
      <c r="AI9" s="43" t="b">
        <f>IF($AE$8=3,AA$8,IF($AE$9=3,AA$9,IF($AE$10=3,AA$10,IF($AE$11=3,AA$11))))</f>
        <v>0</v>
      </c>
      <c r="AJ9" s="43" t="b">
        <f>IF($AE$8=3,AB$8,IF($AE$9=3,AB$9,IF($AE$10=3,AB$10,IF($AE$11=3,AB$11))))</f>
        <v>0</v>
      </c>
      <c r="AK9" s="43" t="b">
        <f>IF($AE$8=3,$AC$8,IF($AE$9=3,$AC$9,IF($AE$10=3,$AC$10,IF($AE$11=3,$AC$11))))</f>
        <v>0</v>
      </c>
      <c r="AL9" s="43" t="b">
        <f>IF($AE$8=3,AD$8,IF($AE$9=3,AD$9,IF($AE$10=3,AD$10,IF($AE$11=3,AD$11))))</f>
        <v>0</v>
      </c>
      <c r="AM9" s="44"/>
    </row>
    <row r="10" spans="1:39" ht="12.75">
      <c r="A10" s="47">
        <v>32</v>
      </c>
      <c r="B10" s="48">
        <f>'liste des compétiteurs'!B41</f>
        <v>0</v>
      </c>
      <c r="C10" s="48">
        <f>'liste des compétiteurs'!C41</f>
        <v>0</v>
      </c>
      <c r="D10" s="48">
        <f>'liste des compétiteurs'!D41</f>
        <v>0</v>
      </c>
      <c r="E10" s="48">
        <f>'liste des compétiteurs'!E41</f>
        <v>0</v>
      </c>
      <c r="F10" s="49">
        <f>'liste des compétiteurs'!F41</f>
        <v>0</v>
      </c>
      <c r="G10" s="50"/>
      <c r="I10" s="45" t="s">
        <v>23</v>
      </c>
      <c r="J10" s="42" t="b">
        <f>IF(G19=2,B19,IF(G20=2,B20,IF(G21=2,B21,IF(G22=2,B22))))</f>
        <v>0</v>
      </c>
      <c r="K10" s="42" t="b">
        <f>IF(G19=2,C19,IF(G20=2,C20,IF(G21=2,C21,IF(G22=2,C22))))</f>
        <v>0</v>
      </c>
      <c r="L10" s="42" t="b">
        <f>IF(G19=2,D19,IF(G20=2,D20,IF(G21=2,D21,IF(G22=2,D22))))</f>
        <v>0</v>
      </c>
      <c r="M10" s="42" t="b">
        <f>IF(G19=2,E19,IF(G20=2,E20,IF(G21=2,E21,IF(G22=2,E22))))</f>
        <v>0</v>
      </c>
      <c r="N10" s="14" t="b">
        <f>IF(G19=2,F19,IF(G20=2,F20,IF(G21=2,F21,IF(G22=2,F22))))</f>
        <v>0</v>
      </c>
      <c r="O10" s="34"/>
      <c r="P10" s="9"/>
      <c r="Q10" s="45" t="s">
        <v>24</v>
      </c>
      <c r="R10" s="42" t="b">
        <f>IF(O20=2,J20,IF(O21=2,J21,IF(O22=2,J22,IF(O23=2,J23))))</f>
        <v>0</v>
      </c>
      <c r="S10" s="42" t="b">
        <f>IF(O20=2,K20,IF(O21=2,K21,IF(O22=2,K22,IF(O23=2,K23))))</f>
        <v>0</v>
      </c>
      <c r="T10" s="42" t="b">
        <f>IF(O20=2,L20,IF(O21=2,L21,IF(O22=2,L22,IF(O23=2,L23))))</f>
        <v>0</v>
      </c>
      <c r="U10" s="42" t="b">
        <f>IF(O20=2,M20,IF(O21=2,M21,IF(O22=2,M22,IF(O23=2,M23))))</f>
        <v>0</v>
      </c>
      <c r="V10" s="14" t="b">
        <f>IF(O20=2,N20,IF(O21=2,N21,IF(O22=2,N22,IF(O23=2,N23))))</f>
        <v>0</v>
      </c>
      <c r="W10" s="34"/>
      <c r="Y10" s="45" t="s">
        <v>25</v>
      </c>
      <c r="Z10" s="42" t="b">
        <f>IF(W8=2,R8,IF(W9=2,R9,IF(W10=2,R10,IF(W11=2,R11))))</f>
        <v>0</v>
      </c>
      <c r="AA10" s="42" t="b">
        <f>IF(W8=2,S8,IF(W9=2,S9,IF(W10=2,S10,IF(W11=2,S11))))</f>
        <v>0</v>
      </c>
      <c r="AB10" s="42" t="b">
        <f>IF(W8=2,T8,IF(W9=2,T9,IF(W10=2,T10,IF(W11=2,T11))))</f>
        <v>0</v>
      </c>
      <c r="AC10" s="42" t="b">
        <f>IF(W8=2,U8,IF(W9=2,U9,IF(W10=2,U10,IF(W11=2,U11))))</f>
        <v>0</v>
      </c>
      <c r="AD10" s="14" t="b">
        <f>IF(W8=2,V8,IF(W9=2,V9,IF(W10=2,V10,IF(W11=2,V11))))</f>
        <v>0</v>
      </c>
      <c r="AE10" s="34"/>
      <c r="AG10" s="41">
        <v>4</v>
      </c>
      <c r="AH10" s="43" t="b">
        <f>IF($AE$8=4,Z$8,IF($AE$9=4,Z$9,IF($AE$10=4,Z$10,IF($AE$11=4,Z$11))))</f>
        <v>0</v>
      </c>
      <c r="AI10" s="43" t="b">
        <f>IF($AE$8=4,AA$8,IF($AE$9=4,AA$9,IF($AE$10=4,AA$10,IF($AE$11=4,AA$11))))</f>
        <v>0</v>
      </c>
      <c r="AJ10" s="43" t="b">
        <f>IF($AE$8=4,AB$8,IF($AE$9=4,AB$9,IF($AE$10=4,AB$10,IF($AE$11=4,AB$11))))</f>
        <v>0</v>
      </c>
      <c r="AK10" s="43" t="b">
        <f>IF($AE$8=4,AC$8,IF($AE$9=4,AC$9,IF($AE$10=4,AC$10,IF($AE$11=4,AC$11))))</f>
        <v>0</v>
      </c>
      <c r="AL10" s="43" t="b">
        <f>IF($AE$8=4,AD$8,IF($AE$9=4,AD$9,IF($AE$10=4,AD$10,IF($AE$11=4,AD$11))))</f>
        <v>0</v>
      </c>
      <c r="AM10" s="44"/>
    </row>
    <row r="11" spans="5:39" ht="12.75">
      <c r="E11" s="1"/>
      <c r="F11" s="2"/>
      <c r="I11" s="51" t="s">
        <v>26</v>
      </c>
      <c r="J11" s="48" t="b">
        <f>IF(G25=2,B25,IF(G26=2,B26,IF(G27=2,B27,IF(G28=2,B28))))</f>
        <v>0</v>
      </c>
      <c r="K11" s="48" t="b">
        <f>IF(G25=2,C25,IF(G26=2,C26,IF(G27=2,C27,IF(G28=2,C28))))</f>
        <v>0</v>
      </c>
      <c r="L11" s="48" t="b">
        <f>IF(G25=2,D25,IF(G26=2,D26,IF(G27=2,D27,IF(G28=2,D28))))</f>
        <v>0</v>
      </c>
      <c r="M11" s="48" t="b">
        <f>IF(G25=2,E25,IF(G26=2,E26,IF(G27=2,E27,IF(G28=2,E28))))</f>
        <v>0</v>
      </c>
      <c r="N11" s="49" t="b">
        <f>IF(G25=2,F25,IF(G26=2,F26,IF(G27=2,F27,IF(G28=2,F28))))</f>
        <v>0</v>
      </c>
      <c r="O11" s="50"/>
      <c r="P11" s="9"/>
      <c r="Q11" s="51" t="s">
        <v>27</v>
      </c>
      <c r="R11" s="48" t="b">
        <f>IF(O26=2,J26,IF(O27=2,J27,IF(O28=2,J28,IF(O29=2,J29))))</f>
        <v>0</v>
      </c>
      <c r="S11" s="48" t="b">
        <f>IF(O26=2,K26,IF(O27=2,K27,IF(O28=2,K28,IF(O29=2,K29))))</f>
        <v>0</v>
      </c>
      <c r="T11" s="48" t="b">
        <f>IF(O26=2,L26,IF(O27=2,L27,IF(O28=2,L28,IF(O29=2,L29))))</f>
        <v>0</v>
      </c>
      <c r="U11" s="48" t="b">
        <f>IF(O26=2,M26,IF(O27=2,M27,IF(O28=2,M28,IF(O29=2,M29))))</f>
        <v>0</v>
      </c>
      <c r="V11" s="49" t="b">
        <f>IF(O26=2,N26,IF(O27=2,N27,IF(O28=2,N28,IF(O29=2,N29))))</f>
        <v>0</v>
      </c>
      <c r="W11" s="50"/>
      <c r="Y11" s="51" t="s">
        <v>28</v>
      </c>
      <c r="Z11" s="48" t="b">
        <f>IF(W14=2,R14,IF(W15=2,R15,IF(W16=2,R16,IF(W17=2,R17))))</f>
        <v>0</v>
      </c>
      <c r="AA11" s="48" t="b">
        <f>IF(W14=2,S14,IF(W15=2,S15,IF(W16=2,S16,IF(W17=2,S17))))</f>
        <v>0</v>
      </c>
      <c r="AB11" s="48" t="b">
        <f>IF(W14=2,T14,IF(W15=2,T15,IF(W16=2,T16,IF(W17=2,T17))))</f>
        <v>0</v>
      </c>
      <c r="AC11" s="48" t="b">
        <f>IF(W14=2,U14,IF(W15=2,U15,IF(W16=2,U16,IF(W17=2,U17))))</f>
        <v>0</v>
      </c>
      <c r="AD11" s="49" t="b">
        <f>IF(W14=2,V14,IF(W15=2,V15,IF(W16=2,V16,IF(W17=2,V17))))</f>
        <v>0</v>
      </c>
      <c r="AE11" s="50"/>
      <c r="AG11" s="41">
        <v>5</v>
      </c>
      <c r="AH11" s="43" t="b">
        <f>IF($AE$14=1,Z$14,IF($AE$15=1,Z$15,IF($AE$16=1,Z$16,IF($AE$17=1,Z$17))))</f>
        <v>0</v>
      </c>
      <c r="AI11" s="43" t="b">
        <f>IF($AE$14=1,AA$14,IF($AE$15=1,AA$15,IF($AE$16=1,AA$16,IF($AE$17=1,AA$17))))</f>
        <v>0</v>
      </c>
      <c r="AJ11" s="43" t="b">
        <f>IF($AE$14=1,AB$14,IF($AE$15=1,AB$15,IF($AE$16=1,AB$16,IF($AE$17=1,AB$17))))</f>
        <v>0</v>
      </c>
      <c r="AK11" s="43" t="b">
        <f>IF($AE$14=1,AC$14,IF($AE$15=1,AC$15,IF($AE$16=1,AC$16,IF($AE$17=1,AC$17))))</f>
        <v>0</v>
      </c>
      <c r="AL11" s="43" t="b">
        <f>IF($AE$14=1,AD$14,IF($AE$15=1,AD$15,IF($AE$16=1,AD$16,IF($AE$17=1,AD$17))))</f>
        <v>0</v>
      </c>
      <c r="AM11" s="44"/>
    </row>
    <row r="12" spans="1:39" ht="12.75">
      <c r="A12" s="25" t="s">
        <v>29</v>
      </c>
      <c r="E12" s="1"/>
      <c r="F12" s="2"/>
      <c r="G12" s="26" t="s">
        <v>12</v>
      </c>
      <c r="P12" s="9"/>
      <c r="R12" s="1"/>
      <c r="S12" s="1"/>
      <c r="T12" s="1"/>
      <c r="U12" s="1"/>
      <c r="V12" s="2"/>
      <c r="Z12" s="1"/>
      <c r="AA12" s="1"/>
      <c r="AB12" s="1"/>
      <c r="AC12" s="1"/>
      <c r="AD12" s="2"/>
      <c r="AG12" s="41">
        <v>6</v>
      </c>
      <c r="AH12" s="43" t="b">
        <f>IF($AE$14=2,Z$14,IF($AE$15=2,Z$15,IF($AE$16=2,Z$16,IF($AE$17=2,Z$17))))</f>
        <v>0</v>
      </c>
      <c r="AI12" s="43" t="b">
        <f>IF($AE$14=2,AA$14,IF($AE$15=2,AA$15,IF($AE$16=2,AA$16,IF($AE$17=2,AA$17))))</f>
        <v>0</v>
      </c>
      <c r="AJ12" s="43" t="b">
        <f>IF($AE$14=2,AB$14,IF($AE$15=2,AB$15,IF($AE$16=2,AB$16,IF($AE$17=2,AB$17))))</f>
        <v>0</v>
      </c>
      <c r="AK12" s="43" t="b">
        <f>IF($AE$14=2,AC$14,IF($AE$15=2,AC$15,IF($AE$16=2,AC$16,IF($AE$17=2,AC$17))))</f>
        <v>0</v>
      </c>
      <c r="AL12" s="43" t="b">
        <f>IF($AE$14=2,AD$14,IF($AE$15=2,AD$15,IF($AE$16=2,AD$16,IF($AE$17=2,AD$17))))</f>
        <v>0</v>
      </c>
      <c r="AM12" s="44"/>
    </row>
    <row r="13" spans="1:39" ht="12.75">
      <c r="A13" s="38">
        <v>8</v>
      </c>
      <c r="B13" s="39">
        <f>'liste des compétiteurs'!B17</f>
        <v>384838</v>
      </c>
      <c r="C13" s="39">
        <f>'liste des compétiteurs'!C17</f>
        <v>2070670004273</v>
      </c>
      <c r="D13" s="39" t="str">
        <f>'liste des compétiteurs'!D17</f>
        <v>TOURS</v>
      </c>
      <c r="E13" s="39" t="str">
        <f>'liste des compétiteurs'!E17</f>
        <v>ROLLER CLUB LES NORDIKS DE TOURAINE</v>
      </c>
      <c r="F13" s="14" t="str">
        <f>'liste des compétiteurs'!F17</f>
        <v>Vaudeville Ondet Jeanne</v>
      </c>
      <c r="G13" s="34"/>
      <c r="I13" s="35" t="s">
        <v>30</v>
      </c>
      <c r="J13" s="1"/>
      <c r="K13" s="1"/>
      <c r="L13" s="1"/>
      <c r="M13" s="1"/>
      <c r="N13" s="2"/>
      <c r="O13" s="26" t="s">
        <v>12</v>
      </c>
      <c r="P13" s="9"/>
      <c r="Q13" s="35" t="s">
        <v>31</v>
      </c>
      <c r="R13" s="1"/>
      <c r="S13" s="1"/>
      <c r="T13" s="1"/>
      <c r="U13" s="1"/>
      <c r="V13" s="2"/>
      <c r="W13" s="26" t="s">
        <v>12</v>
      </c>
      <c r="Y13" s="35" t="s">
        <v>32</v>
      </c>
      <c r="Z13" s="1"/>
      <c r="AA13" s="1"/>
      <c r="AB13" s="1"/>
      <c r="AC13" s="1"/>
      <c r="AD13" s="2"/>
      <c r="AE13" s="26" t="s">
        <v>12</v>
      </c>
      <c r="AG13" s="41">
        <v>7</v>
      </c>
      <c r="AH13" s="43" t="b">
        <f>IF($AE$14=3,Z$14,IF($AE$15=3,Z$15,IF($AE$16=3,Z$16,IF($AE$17=3,Z$17))))</f>
        <v>0</v>
      </c>
      <c r="AI13" s="43" t="b">
        <f>IF($AE$14=3,AA$14,IF($AE$15=3,AA$15,IF($AE$16=3,AA$16,IF($AE$17=3,AA$17))))</f>
        <v>0</v>
      </c>
      <c r="AJ13" s="43" t="b">
        <f>IF($AE$14=3,AB$14,IF($AE$15=3,AB$15,IF($AE$16=3,AB$16,IF($AE$17=3,AB$17))))</f>
        <v>0</v>
      </c>
      <c r="AK13" s="43" t="b">
        <f>IF($AE$14=3,AC$14,IF($AE$15=3,AC$15,IF($AE$16=3,AC$16,IF($AE$17=3,AC$17))))</f>
        <v>0</v>
      </c>
      <c r="AL13" s="43" t="b">
        <f>IF($AE$14=3,AD$14,IF($AE$15=3,AD$15,IF($AE$16=3,AD$16,IF($AE$17=3,AD$17))))</f>
        <v>0</v>
      </c>
      <c r="AM13" s="44"/>
    </row>
    <row r="14" spans="1:39" ht="12.75">
      <c r="A14" s="38">
        <v>9</v>
      </c>
      <c r="B14" s="39">
        <f>'liste des compétiteurs'!B18</f>
        <v>288302</v>
      </c>
      <c r="C14" s="39">
        <f>'liste des compétiteurs'!C18</f>
        <v>2020670000235</v>
      </c>
      <c r="D14" s="39" t="str">
        <f>'liste des compétiteurs'!D18</f>
        <v>PORNICHET</v>
      </c>
      <c r="E14" s="39" t="str">
        <f>'liste des compétiteurs'!E18</f>
        <v>ROLLER CLUB DE PORNICHET</v>
      </c>
      <c r="F14" s="14" t="str">
        <f>'liste des compétiteurs'!F18</f>
        <v>Armingeat Cleo</v>
      </c>
      <c r="G14" s="34"/>
      <c r="I14" s="40" t="s">
        <v>33</v>
      </c>
      <c r="J14" s="32" t="b">
        <f>IF(G7=2,B7,IF(G8=2,B8,IF(G9=2,B9,IF(G10=2,B10))))</f>
        <v>0</v>
      </c>
      <c r="K14" s="32" t="b">
        <f>IF(G7=2,C7,IF(G8=2,C8,IF(G9=2,C9,IF(G10=2,C10))))</f>
        <v>0</v>
      </c>
      <c r="L14" s="32" t="b">
        <f>IF(G7=2,D7,IF(G8=2,D8,IF(G9=2,D9,IF(G10=2,D10))))</f>
        <v>0</v>
      </c>
      <c r="M14" s="32" t="b">
        <f>IF(G7=2,E7,IF(G8=2,E8,IF(G9=2,E9,IF(G10=2,E10))))</f>
        <v>0</v>
      </c>
      <c r="N14" s="33" t="b">
        <f>IF(G7=2,F7,IF(G8=2,F8,IF(G9=2,F9,IF(G10=2,F10))))</f>
        <v>0</v>
      </c>
      <c r="O14" s="34"/>
      <c r="P14" s="23"/>
      <c r="Q14" s="40" t="s">
        <v>34</v>
      </c>
      <c r="R14" s="32" t="b">
        <f>IF(O8=2,J8,IF(O9=2,J9,IF(O10=2,J10,IF(O11=2,J11))))</f>
        <v>0</v>
      </c>
      <c r="S14" s="32" t="b">
        <f>IF(O8=2,K8,IF(O9=2,K9,IF(O10=2,K10,IF(O11=2,K11))))</f>
        <v>0</v>
      </c>
      <c r="T14" s="32" t="b">
        <f>IF(O8=2,L8,IF(O9=2,L9,IF(O10=2,L10,IF(O11=2,L11))))</f>
        <v>0</v>
      </c>
      <c r="U14" s="32" t="b">
        <f>IF(O8=2,M8,IF(O9=2,M9,IF(O10=2,M10,IF(O11=2,M11))))</f>
        <v>0</v>
      </c>
      <c r="V14" s="33" t="b">
        <f>IF(O8=2,N8,IF(O9=2,N9,IF(O10=2,N10,IF(O11=2,N11))))</f>
        <v>0</v>
      </c>
      <c r="W14" s="34"/>
      <c r="Y14" s="40" t="s">
        <v>35</v>
      </c>
      <c r="Z14" s="32" t="b">
        <f>IF(W8=3,R8,IF(W9=3,R9,IF(W10=3,R10,IF(W11=3,R11))))</f>
        <v>0</v>
      </c>
      <c r="AA14" s="32" t="b">
        <f>IF(W8=3,S8,IF(W9=3,S9,IF(W10=3,S10,IF(W11=3,S11))))</f>
        <v>0</v>
      </c>
      <c r="AB14" s="32" t="b">
        <f>IF(W8=3,T8,IF(W9=3,T9,IF(W10=3,T10,IF(W11=3,T11))))</f>
        <v>0</v>
      </c>
      <c r="AC14" s="32" t="b">
        <f>IF(W8=3,U8,IF(W9=3,U9,IF(W10=3,U10,IF(W11=3,U11))))</f>
        <v>0</v>
      </c>
      <c r="AD14" s="33" t="b">
        <f>IF(W8=3,V8,IF(W9=3,V9,IF(W10=3,V10,IF(W11=3,V11))))</f>
        <v>0</v>
      </c>
      <c r="AE14" s="34"/>
      <c r="AG14" s="41">
        <v>8</v>
      </c>
      <c r="AH14" s="43" t="b">
        <f>IF($AE$14=4,Z$14,IF($AE$15=4,Z$15,IF($AE$16=4,Z$16,IF($AE$17=4,Z$17))))</f>
        <v>0</v>
      </c>
      <c r="AI14" s="43" t="b">
        <f>IF($AE$14=4,AA$14,IF($AE$15=4,AA$15,IF($AE$16=4,AA$16,IF($AE$17=4,AA$17))))</f>
        <v>0</v>
      </c>
      <c r="AJ14" s="43" t="b">
        <f>IF($AE$14=4,AB$14,IF($AE$15=4,AB$15,IF($AE$16=4,AB$16,IF($AE$17=4,AB$17))))</f>
        <v>0</v>
      </c>
      <c r="AK14" s="43" t="b">
        <f>IF($AE$14=4,AC$14,IF($AE$15=4,AC$15,IF($AE$16=4,AC$16,IF($AE$17=4,AC$17))))</f>
        <v>0</v>
      </c>
      <c r="AL14" s="43" t="b">
        <f>IF($AE$14=4,AD$14,IF($AE$15=4,AD$15,IF($AE$16=4,AD$16,IF($AE$17=4,AD$17))))</f>
        <v>0</v>
      </c>
      <c r="AM14" s="44"/>
    </row>
    <row r="15" spans="1:39" ht="12.75">
      <c r="A15" s="38">
        <v>24</v>
      </c>
      <c r="B15" s="39">
        <f>'liste des compétiteurs'!B33</f>
        <v>0</v>
      </c>
      <c r="C15" s="39">
        <f>'liste des compétiteurs'!C33</f>
        <v>0</v>
      </c>
      <c r="D15" s="39">
        <f>'liste des compétiteurs'!D33</f>
        <v>0</v>
      </c>
      <c r="E15" s="39">
        <f>'liste des compétiteurs'!E33</f>
        <v>0</v>
      </c>
      <c r="F15" s="14">
        <f>'liste des compétiteurs'!F33</f>
        <v>0</v>
      </c>
      <c r="G15" s="34"/>
      <c r="I15" s="45" t="s">
        <v>36</v>
      </c>
      <c r="J15" s="42" t="b">
        <f>IF(G13=2,B13,IF(G14=2,B14,IF(G15=2,B15,IF(G16=2,B16))))</f>
        <v>0</v>
      </c>
      <c r="K15" s="42" t="b">
        <f>IF(G13=2,C13,IF(G14=2,C14,IF(G15=2,C15,IF(G16=2,C16))))</f>
        <v>0</v>
      </c>
      <c r="L15" s="42" t="b">
        <f>IF(G13=2,D13,IF(G14=2,D14,IF(G15=2,D15,IF(G16=2,D16))))</f>
        <v>0</v>
      </c>
      <c r="M15" s="42" t="b">
        <f>IF(G13=2,E13,IF(G14=2,E14,IF(G15=2,E15,IF(G16=2,E16))))</f>
        <v>0</v>
      </c>
      <c r="N15" s="14" t="b">
        <f>IF(G13=2,F13,IF(G14=2,F14,IF(G15=2,F15,IF(G16=2,F16))))</f>
        <v>0</v>
      </c>
      <c r="O15" s="34"/>
      <c r="P15" s="23"/>
      <c r="Q15" s="45" t="s">
        <v>37</v>
      </c>
      <c r="R15" s="42" t="b">
        <f>IF(O14=2,J14,IF(O15=2,J15,IF(O16=2,J16,IF(O17=2,J17))))</f>
        <v>0</v>
      </c>
      <c r="S15" s="42" t="b">
        <f>IF(O14=2,K14,IF(O15=2,K15,IF(O16=2,K16,IF(O17=2,K17))))</f>
        <v>0</v>
      </c>
      <c r="T15" s="42" t="b">
        <f>IF(O14=2,L14,IF(O15=2,L15,IF(O16=2,L16,IF(O17=2,L17))))</f>
        <v>0</v>
      </c>
      <c r="U15" s="42" t="b">
        <f>IF(O14=2,M14,IF(O15=2,M15,IF(O16=2,M16,IF(O17=2,M17))))</f>
        <v>0</v>
      </c>
      <c r="V15" s="14" t="b">
        <f>IF(O14=2,N14,IF(O15=2,N15,IF(O16=2,N16,IF(O17=2,N17))))</f>
        <v>0</v>
      </c>
      <c r="W15" s="34"/>
      <c r="Y15" s="45" t="s">
        <v>38</v>
      </c>
      <c r="Z15" s="42" t="b">
        <f>IF(W14=3,R14,IF(W15=3,R15,IF(W16=3,R16,IF(W17=3,R17))))</f>
        <v>0</v>
      </c>
      <c r="AA15" s="42" t="b">
        <f>IF(W14=3,S14,IF(W15=3,S15,IF(W16=3,S16,IF(W17=3,S17))))</f>
        <v>0</v>
      </c>
      <c r="AB15" s="42" t="b">
        <f>IF(W14=3,T14,IF(W15=3,T15,IF(W16=3,T16,IF(W17=3,T17))))</f>
        <v>0</v>
      </c>
      <c r="AC15" s="42" t="b">
        <f>IF(W14=3,U14,IF(W15=3,U15,IF(W16=3,U16,IF(W17=3,U17))))</f>
        <v>0</v>
      </c>
      <c r="AD15" s="14" t="b">
        <f>IF(W14=3,V14,IF(W15=3,V15,IF(W16=3,V16,IF(W17=3,V17))))</f>
        <v>0</v>
      </c>
      <c r="AE15" s="34"/>
      <c r="AG15" s="41">
        <v>9</v>
      </c>
      <c r="AH15" s="43" t="b">
        <f>IF($O$8=3,J$8,IF($O$9=3,J$9,IF($O$10=3,J$10,IF($O$11=3,J$11))))</f>
        <v>0</v>
      </c>
      <c r="AI15" s="43" t="b">
        <f>IF($O$8=3,K$8,IF($O$9=3,K$9,IF($O$10=3,K$10,IF($O$11=3,K$11))))</f>
        <v>0</v>
      </c>
      <c r="AJ15" s="43" t="b">
        <f>IF($O$8=3,L$8,IF($O$9=3,L$9,IF($O$10=3,L$10,IF($O$11=3,L$11))))</f>
        <v>0</v>
      </c>
      <c r="AK15" s="43" t="b">
        <f>IF($O$8=3,M$8,IF($O$9=3,M$9,IF($O$10=3,M$10,IF($O$11=3,M$11))))</f>
        <v>0</v>
      </c>
      <c r="AL15" s="43" t="b">
        <f>IF($O$8=3,N$8,IF($O$9=3,N$9,IF($O$10=3,N$10,IF($O$11=3,N$11))))</f>
        <v>0</v>
      </c>
      <c r="AM15" s="44"/>
    </row>
    <row r="16" spans="1:39" ht="12.75">
      <c r="A16" s="47">
        <v>25</v>
      </c>
      <c r="B16" s="48">
        <f>'liste des compétiteurs'!B34</f>
        <v>0</v>
      </c>
      <c r="C16" s="48">
        <f>'liste des compétiteurs'!C34</f>
        <v>0</v>
      </c>
      <c r="D16" s="48">
        <f>'liste des compétiteurs'!D34</f>
        <v>0</v>
      </c>
      <c r="E16" s="48">
        <f>'liste des compétiteurs'!E34</f>
        <v>0</v>
      </c>
      <c r="F16" s="49">
        <f>'liste des compétiteurs'!F34</f>
        <v>0</v>
      </c>
      <c r="G16" s="50"/>
      <c r="I16" s="45" t="s">
        <v>39</v>
      </c>
      <c r="J16" s="42" t="b">
        <f>IF(G19=1,B19,IF(G20=1,B20,IF(G21=1,B21,IF(G22=1,B22))))</f>
        <v>0</v>
      </c>
      <c r="K16" s="42" t="b">
        <f>IF(G19=1,C19,IF(G20=1,C20,IF(G21=1,C21,IF(G22=1,C22))))</f>
        <v>0</v>
      </c>
      <c r="L16" s="42" t="b">
        <f>IF(G19=1,D19,IF(G20=1,D20,IF(G21=1,D21,IF(G22=1,D22))))</f>
        <v>0</v>
      </c>
      <c r="M16" s="42" t="b">
        <f>IF(G19=1,E19,IF(G20=1,E20,IF(G21=1,E21,IF(G22=1,E22))))</f>
        <v>0</v>
      </c>
      <c r="N16" s="14" t="b">
        <f>IF(G19=1,F19,IF(G20=1,F20,IF(G21=1,F21,IF(G22=1,F22))))</f>
        <v>0</v>
      </c>
      <c r="O16" s="34"/>
      <c r="P16" s="23"/>
      <c r="Q16" s="45" t="s">
        <v>40</v>
      </c>
      <c r="R16" s="42" t="b">
        <f>IF(O20=1,J20,IF(O21=1,J21,IF(O22=1,J22,IF(O23=1,J23))))</f>
        <v>0</v>
      </c>
      <c r="S16" s="42" t="b">
        <f>IF(O20=1,K20,IF(O21=1,K21,IF(O22=1,K22,IF(O23=1,K23))))</f>
        <v>0</v>
      </c>
      <c r="T16" s="42" t="b">
        <f>IF(O20=1,L20,IF(O21=1,L21,IF(O22=1,L22,IF(O23=1,L23))))</f>
        <v>0</v>
      </c>
      <c r="U16" s="42" t="b">
        <f>IF(O20=1,M20,IF(O21=1,M21,IF(O22=1,M22,IF(O23=1,M23))))</f>
        <v>0</v>
      </c>
      <c r="V16" s="14" t="b">
        <f>IF(O20=1,N20,IF(O21=1,N21,IF(O22=1,N22,IF(O23=1,N23))))</f>
        <v>0</v>
      </c>
      <c r="W16" s="34"/>
      <c r="Y16" s="45" t="s">
        <v>41</v>
      </c>
      <c r="Z16" s="42" t="b">
        <f>IF(W8=4,R8,IF(W9=4,R9,IF(W10=4,R10,IF(W11=4,R11))))</f>
        <v>0</v>
      </c>
      <c r="AA16" s="42" t="b">
        <f>IF(W8=4,S8,IF(W9=4,S9,IF(W10=4,S10,IF(W11=4,S11))))</f>
        <v>0</v>
      </c>
      <c r="AB16" s="42" t="b">
        <f>IF(W8=4,T8,IF(W9=4,T9,IF(W10=4,T10,IF(W11=4,T11))))</f>
        <v>0</v>
      </c>
      <c r="AC16" s="42" t="b">
        <f>IF(W8=4,U8,IF(W9=4,U9,IF(W10=4,U10,IF(W11=4,U11))))</f>
        <v>0</v>
      </c>
      <c r="AD16" s="14" t="b">
        <f>IF(W8=4,V8,IF(W9=4,V9,IF(W10=4,V10,IF(W11=4,V11))))</f>
        <v>0</v>
      </c>
      <c r="AE16" s="34"/>
      <c r="AG16" s="41">
        <v>9</v>
      </c>
      <c r="AH16" s="43" t="b">
        <f>IF($O$14=3,J$14,IF($O$15=3,J$15,IF($O$16=3,J$16,IF($O$17=3,J$17))))</f>
        <v>0</v>
      </c>
      <c r="AI16" s="43" t="b">
        <f>IF($O$14=3,K$14,IF($O$15=3,K$15,IF($O$16=3,K$16,IF($O$17=3,K$17))))</f>
        <v>0</v>
      </c>
      <c r="AJ16" s="43" t="b">
        <f>IF($O$14=3,L$14,IF($O$15=3,L$15,IF($O$16=3,L$16,IF($O$17=3,L$17))))</f>
        <v>0</v>
      </c>
      <c r="AK16" s="43" t="b">
        <f>IF($O$14=3,M$14,IF($O$15=3,M$15,IF($O$16=3,M$16,IF($O$17=3,M$17))))</f>
        <v>0</v>
      </c>
      <c r="AL16" s="43" t="b">
        <f>IF($O$14=3,N$14,IF($O$15=3,N$15,IF($O$16=3,N$16,IF($O$17=3,N$17))))</f>
        <v>0</v>
      </c>
      <c r="AM16" s="44"/>
    </row>
    <row r="17" spans="1:39" ht="12.75">
      <c r="A17"/>
      <c r="B17"/>
      <c r="C17"/>
      <c r="D17"/>
      <c r="I17" s="51" t="s">
        <v>42</v>
      </c>
      <c r="J17" s="48" t="b">
        <f>IF(G25=1,B25,IF(G26=1,B26,IF(G27=1,B27,IF(G28=1,B28))))</f>
        <v>0</v>
      </c>
      <c r="K17" s="48" t="b">
        <f>IF(G25=1,C25,IF(G26=1,C26,IF(G27=1,C27,IF(G28=1,C28))))</f>
        <v>0</v>
      </c>
      <c r="L17" s="48" t="b">
        <f>IF(G25=1,D25,IF(G26=1,D26,IF(G27=1,D27,IF(G28=1,D28))))</f>
        <v>0</v>
      </c>
      <c r="M17" s="48" t="b">
        <f>IF(G25=1,E25,IF(G26=1,E26,IF(G27=1,E27,IF(G28=1,E28))))</f>
        <v>0</v>
      </c>
      <c r="N17" s="49" t="b">
        <f>IF(G25=1,F25,IF(G26=1,F26,IF(G27=1,F27,IF(G28=1,F28))))</f>
        <v>0</v>
      </c>
      <c r="O17" s="50"/>
      <c r="P17" s="23"/>
      <c r="Q17" s="51" t="s">
        <v>43</v>
      </c>
      <c r="R17" s="48" t="b">
        <f>IF(O26=1,J26,IF(O27=1,J27,IF(O28=1,J28,IF(O29=1,J29))))</f>
        <v>0</v>
      </c>
      <c r="S17" s="48" t="b">
        <f>IF(O26=1,K26,IF(O27=1,K27,IF(O28=1,K28,IF(O29=1,K29))))</f>
        <v>0</v>
      </c>
      <c r="T17" s="48" t="b">
        <f>IF(O26=1,L26,IF(O27=1,L27,IF(O28=1,L28,IF(O29=1,L29))))</f>
        <v>0</v>
      </c>
      <c r="U17" s="48" t="b">
        <f>IF(O26=1,M26,IF(O27=1,M27,IF(O28=1,M28,IF(O29=1,M29))))</f>
        <v>0</v>
      </c>
      <c r="V17" s="49" t="b">
        <f>IF(O26=1,N26,IF(O27=1,N27,IF(O28=1,N28,IF(O29=1,N29))))</f>
        <v>0</v>
      </c>
      <c r="W17" s="50"/>
      <c r="Y17" s="51" t="s">
        <v>44</v>
      </c>
      <c r="Z17" s="48" t="b">
        <f>IF(W14=4,R14,IF(W15=4,R15,IF(W16=4,R16,IF(W17=4,R17))))</f>
        <v>0</v>
      </c>
      <c r="AA17" s="48" t="b">
        <f>IF(W14=4,S14,IF(W15=4,S15,IF(W16=4,S16,IF(W17=4,S17))))</f>
        <v>0</v>
      </c>
      <c r="AB17" s="48" t="b">
        <f>IF(W14=4,T14,IF(W15=4,T15,IF(W16=4,T16,IF(W17=4,T17))))</f>
        <v>0</v>
      </c>
      <c r="AC17" s="48" t="b">
        <f>IF(W14=4,U14,IF(W15=4,U15,IF(W16=4,U16,IF(W17=4,U17))))</f>
        <v>0</v>
      </c>
      <c r="AD17" s="49" t="b">
        <f>IF(W14=4,V14,IF(W15=4,V15,IF(W16=4,V16,IF(W17=4,V17))))</f>
        <v>0</v>
      </c>
      <c r="AE17" s="50"/>
      <c r="AG17" s="41">
        <v>9</v>
      </c>
      <c r="AH17" s="43" t="b">
        <f>IF($O$20=3,J$20,IF($O$21=3,J$21,IF($O$22=3,J$22,IF($O$23=3,J$23))))</f>
        <v>0</v>
      </c>
      <c r="AI17" s="43" t="b">
        <f>IF($O$20=3,K$20,IF($O$21=3,K$21,IF($O$22=3,K$22,IF($O$23=3,K$23))))</f>
        <v>0</v>
      </c>
      <c r="AJ17" s="43" t="b">
        <f>IF($O$20=3,L$20,IF($O$21=3,L$21,IF($O$22=3,L$22,IF($O$23=3,L$23))))</f>
        <v>0</v>
      </c>
      <c r="AK17" s="43" t="b">
        <f>IF($O$20=3,M$20,IF($O$21=3,M$21,IF($O$22=3,M$22,IF($O$23=3,M$23))))</f>
        <v>0</v>
      </c>
      <c r="AL17" s="43" t="b">
        <f>IF($O$20=3,N$20,IF($O$21=3,N$21,IF($O$22=3,N$22,IF($O$23=3,N$23))))</f>
        <v>0</v>
      </c>
      <c r="AM17" s="44"/>
    </row>
    <row r="18" spans="1:39" ht="12.75">
      <c r="A18" s="25" t="s">
        <v>45</v>
      </c>
      <c r="E18" s="1"/>
      <c r="F18" s="2"/>
      <c r="G18" s="26" t="s">
        <v>12</v>
      </c>
      <c r="P18" s="23"/>
      <c r="U18" s="1"/>
      <c r="V18" s="2"/>
      <c r="AG18" s="41">
        <v>9</v>
      </c>
      <c r="AH18" s="43" t="b">
        <f>IF($O$26=3,J$26,IF($O$27=3,J$27,IF($O$28=3,J$28,IF($O$29=3,J$29))))</f>
        <v>0</v>
      </c>
      <c r="AI18" s="43" t="b">
        <f>IF($O$26=3,K$26,IF($O$27=3,K$27,IF($O$28=3,K$28,IF($O$29=3,K$29))))</f>
        <v>0</v>
      </c>
      <c r="AJ18" s="43" t="b">
        <f>IF($O$26=3,L$26,IF($O$27=3,L$27,IF($O$28=3,L$28,IF($O$29=3,L$29))))</f>
        <v>0</v>
      </c>
      <c r="AK18" s="43" t="b">
        <f>IF($O$26=3,M$26,IF($O$27=3,M$27,IF($O$28=3,M$28,IF($O$29=3,M$29))))</f>
        <v>0</v>
      </c>
      <c r="AL18" s="43" t="b">
        <f>IF($O$26=3,N$26,IF($O$27=3,N$27,IF($O$28=3,N$28,IF($O$29=3,N$29))))</f>
        <v>0</v>
      </c>
      <c r="AM18" s="44"/>
    </row>
    <row r="19" spans="1:39" ht="12.75">
      <c r="A19" s="38">
        <v>5</v>
      </c>
      <c r="B19" s="39">
        <f>'liste des compétiteurs'!B14</f>
        <v>252270</v>
      </c>
      <c r="C19" s="39">
        <f>'liste des compétiteurs'!C14</f>
        <v>2040670001339</v>
      </c>
      <c r="D19" s="39" t="str">
        <f>'liste des compétiteurs'!D14</f>
        <v>MERY SUR OISE</v>
      </c>
      <c r="E19" s="39" t="str">
        <f>'liste des compétiteurs'!E14</f>
        <v>DRAGON RIDERS</v>
      </c>
      <c r="F19" s="14" t="str">
        <f>'liste des compétiteurs'!F14</f>
        <v>Amiand Sephora</v>
      </c>
      <c r="G19" s="34"/>
      <c r="I19" s="35" t="s">
        <v>46</v>
      </c>
      <c r="J19" s="1"/>
      <c r="K19" s="1"/>
      <c r="L19" s="1"/>
      <c r="M19" s="1"/>
      <c r="N19" s="2"/>
      <c r="O19" s="26" t="s">
        <v>12</v>
      </c>
      <c r="P19" s="23"/>
      <c r="U19" s="1"/>
      <c r="V19" s="2"/>
      <c r="AC19" s="1"/>
      <c r="AD19" s="2"/>
      <c r="AG19" s="41">
        <v>13</v>
      </c>
      <c r="AH19" s="43" t="b">
        <f>IF($O$8=4,J$8,IF($O$9=4,J$9,IF($O$10=4,J$10,IF($O$11=4,J$11))))</f>
        <v>0</v>
      </c>
      <c r="AI19" s="43" t="b">
        <f>IF($O$8=4,K$8,IF($O$9=4,K$9,IF($O$10=4,K$10,IF($O$11=4,K$11))))</f>
        <v>0</v>
      </c>
      <c r="AJ19" s="43" t="b">
        <f>IF($O$8=4,L$8,IF($O$9=4,L$9,IF($O$10=4,L$10,IF($O$11=4,L$11))))</f>
        <v>0</v>
      </c>
      <c r="AK19" s="43" t="b">
        <f>IF($O$8=4,M$8,IF($O$9=4,M$9,IF($O$10=4,M$10,IF($O$11=4,M$11))))</f>
        <v>0</v>
      </c>
      <c r="AL19" s="43" t="b">
        <f>IF($O$8=4,N$8,IF($O$9=4,N$9,IF($O$10=4,N$10,IF($O$11=4,N$11))))</f>
        <v>0</v>
      </c>
      <c r="AM19" s="44"/>
    </row>
    <row r="20" spans="1:39" ht="12.75">
      <c r="A20" s="38">
        <v>12</v>
      </c>
      <c r="B20" s="39">
        <f>'liste des compétiteurs'!B21</f>
        <v>0</v>
      </c>
      <c r="C20" s="39">
        <f>'liste des compétiteurs'!C21</f>
        <v>0</v>
      </c>
      <c r="D20" s="39">
        <f>'liste des compétiteurs'!D21</f>
        <v>0</v>
      </c>
      <c r="E20" s="39">
        <f>'liste des compétiteurs'!E21</f>
        <v>0</v>
      </c>
      <c r="F20" s="14">
        <f>'liste des compétiteurs'!F21</f>
        <v>0</v>
      </c>
      <c r="G20" s="34"/>
      <c r="I20" s="40" t="s">
        <v>47</v>
      </c>
      <c r="J20" s="32" t="b">
        <f>IF(G31=1,B31,IF(G32=1,B32,IF(G33=1,B33,IF(G34=1,B34))))</f>
        <v>0</v>
      </c>
      <c r="K20" s="32" t="b">
        <f>IF(G31=1,C31,IF(G32=1,C32,IF(G33=1,C33,IF(G34=1,C34))))</f>
        <v>0</v>
      </c>
      <c r="L20" s="32" t="b">
        <f>IF(G31=1,D31,IF(G32=1,D32,IF(G33=1,D33,IF(G34=1,D34))))</f>
        <v>0</v>
      </c>
      <c r="M20" s="32" t="b">
        <f>IF(G31=1,E31,IF(G32=1,E32,IF(G33=1,E33,IF(G34=1,E34))))</f>
        <v>0</v>
      </c>
      <c r="N20" s="33" t="b">
        <f>IF(G31=1,F31,IF(G32=1,F32,IF(G33=1,F33,IF(G34=1,F34))))</f>
        <v>0</v>
      </c>
      <c r="O20" s="34"/>
      <c r="P20" s="23"/>
      <c r="U20" s="1"/>
      <c r="V20" s="2"/>
      <c r="AC20" s="1"/>
      <c r="AD20" s="2"/>
      <c r="AG20" s="41">
        <v>13</v>
      </c>
      <c r="AH20" s="43" t="b">
        <f>IF($O$14=4,J$14,IF($O$15=4,J$15,IF($O$16=4,J$16,IF($O$17=4,J$17))))</f>
        <v>0</v>
      </c>
      <c r="AI20" s="43" t="b">
        <f>IF($O$14=4,K$14,IF($O$15=4,K$15,IF($O$16=4,K$16,IF($O$17=4,K$17))))</f>
        <v>0</v>
      </c>
      <c r="AJ20" s="43" t="b">
        <f>IF($O$14=4,L$14,IF($O$15=4,L$15,IF($O$16=4,L$16,IF($O$17=4,L$17))))</f>
        <v>0</v>
      </c>
      <c r="AK20" s="43" t="b">
        <f>IF($O$14=4,M$14,IF($O$15=4,M$15,IF($O$16=4,M$16,IF($O$17=4,M$17))))</f>
        <v>0</v>
      </c>
      <c r="AL20" s="43" t="b">
        <f>IF($O$14=4,N$14,IF($O$15=4,N$15,IF($O$16=4,N$16,IF($O$17=4,N$17))))</f>
        <v>0</v>
      </c>
      <c r="AM20" s="44"/>
    </row>
    <row r="21" spans="1:39" ht="12.75">
      <c r="A21" s="38">
        <v>21</v>
      </c>
      <c r="B21" s="39">
        <f>'liste des compétiteurs'!B30</f>
        <v>0</v>
      </c>
      <c r="C21" s="39">
        <f>'liste des compétiteurs'!C30</f>
        <v>0</v>
      </c>
      <c r="D21" s="39">
        <f>'liste des compétiteurs'!D30</f>
        <v>0</v>
      </c>
      <c r="E21" s="39">
        <f>'liste des compétiteurs'!E30</f>
        <v>0</v>
      </c>
      <c r="F21" s="14">
        <f>'liste des compétiteurs'!F30</f>
        <v>0</v>
      </c>
      <c r="G21" s="34"/>
      <c r="I21" s="45" t="s">
        <v>48</v>
      </c>
      <c r="J21" s="42" t="b">
        <f>IF(G37=1,B37,IF(G38=1,B38,IF(G39=1,B39,IF(G40=1,B40))))</f>
        <v>0</v>
      </c>
      <c r="K21" s="42" t="b">
        <f>IF(G37=1,C37,IF(G38=1,C38,IF(G39=1,C39,IF(G40=1,C40))))</f>
        <v>0</v>
      </c>
      <c r="L21" s="42" t="b">
        <f>IF(G37=1,D37,IF(G38=1,D38,IF(G39=1,D39,IF(G40=1,D40))))</f>
        <v>0</v>
      </c>
      <c r="M21" s="42" t="b">
        <f>IF(G37=1,E37,IF(G38=1,E38,IF(G39=1,E39,IF(G40=1,E40))))</f>
        <v>0</v>
      </c>
      <c r="N21" s="14" t="b">
        <f>IF(G37=1,F37,IF(G38=1,F38,IF(G39=1,F39,IF(G40=1,F40))))</f>
        <v>0</v>
      </c>
      <c r="O21" s="34"/>
      <c r="P21" s="46"/>
      <c r="U21" s="1"/>
      <c r="V21" s="2"/>
      <c r="AC21" s="1"/>
      <c r="AD21" s="2"/>
      <c r="AG21" s="41">
        <v>13</v>
      </c>
      <c r="AH21" s="43" t="b">
        <f>IF($O$20=4,J$20,IF($O$21=4,J$21,IF($O$22=4,J$22,IF($O$23=4,J$23))))</f>
        <v>0</v>
      </c>
      <c r="AI21" s="43" t="b">
        <f>IF($O$20=4,K$20,IF($O$21=4,K$21,IF($O$22=4,K$22,IF($O$23=4,K$23))))</f>
        <v>0</v>
      </c>
      <c r="AJ21" s="43" t="b">
        <f>IF($O$20=4,L$20,IF($O$21=4,L$21,IF($O$22=4,L$22,IF($O$23=4,L$23))))</f>
        <v>0</v>
      </c>
      <c r="AK21" s="43" t="b">
        <f>IF($O$20=4,M$20,IF($O$21=4,M$21,IF($O$22=4,M$22,IF($O$23=4,M$23))))</f>
        <v>0</v>
      </c>
      <c r="AL21" s="43" t="b">
        <f>IF($O$20=4,N$20,IF($O$21=4,N$21,IF($O$22=4,N$22,IF($O$23=4,N$23))))</f>
        <v>0</v>
      </c>
      <c r="AM21" s="44"/>
    </row>
    <row r="22" spans="1:39" ht="12.75">
      <c r="A22" s="47">
        <v>28</v>
      </c>
      <c r="B22" s="48">
        <f>'liste des compétiteurs'!B37</f>
        <v>0</v>
      </c>
      <c r="C22" s="48">
        <f>'liste des compétiteurs'!C37</f>
        <v>0</v>
      </c>
      <c r="D22" s="48">
        <f>'liste des compétiteurs'!D37</f>
        <v>0</v>
      </c>
      <c r="E22" s="48">
        <f>'liste des compétiteurs'!E37</f>
        <v>0</v>
      </c>
      <c r="F22" s="49">
        <f>'liste des compétiteurs'!F37</f>
        <v>0</v>
      </c>
      <c r="G22" s="50"/>
      <c r="I22" s="45" t="s">
        <v>49</v>
      </c>
      <c r="J22" s="42" t="b">
        <f>IF(G43=2,B43,IF(G44=2,B44,IF(G45=2,B45,IF(G46=2,B46))))</f>
        <v>0</v>
      </c>
      <c r="K22" s="42" t="b">
        <f>IF(G43=2,C43,IF(G44=2,C44,IF(G45=2,C45,IF(G46=2,C46))))</f>
        <v>0</v>
      </c>
      <c r="L22" s="42" t="b">
        <f>IF(G43=2,D43,IF(G44=2,D44,IF(G45=2,D45,IF(G46=2,D46))))</f>
        <v>0</v>
      </c>
      <c r="M22" s="42" t="b">
        <f>IF(G43=2,E43,IF(G44=2,E44,IF(G45=2,E45,IF(G46=2,E46))))</f>
        <v>0</v>
      </c>
      <c r="N22" s="14" t="b">
        <f>IF(G43=2,F43,IF(G44=2,F44,IF(G45=2,F45,IF(G46=2,F46))))</f>
        <v>0</v>
      </c>
      <c r="O22" s="34"/>
      <c r="P22" s="9"/>
      <c r="U22" s="1"/>
      <c r="V22" s="2"/>
      <c r="AG22" s="41">
        <v>13</v>
      </c>
      <c r="AH22" s="43" t="b">
        <f>IF($O$26=4,J$26,IF($O$27=4,J$27,IF($O$28=4,J$28,IF($O$29=4,J$29))))</f>
        <v>0</v>
      </c>
      <c r="AI22" s="43" t="b">
        <f>IF($O$26=4,K$26,IF($O$27=4,K$27,IF($O$28=4,K$28,IF($O$29=4,K$29))))</f>
        <v>0</v>
      </c>
      <c r="AJ22" s="43" t="b">
        <f>IF($O$26=4,L$26,IF($O$27=4,L$27,IF($O$28=4,L$28,IF($O$29=4,L$29))))</f>
        <v>0</v>
      </c>
      <c r="AK22" s="43" t="b">
        <f>IF($O$26=4,M$26,IF($O$27=4,M$27,IF($O$28=4,M$28,IF($O$29=4,M$29))))</f>
        <v>0</v>
      </c>
      <c r="AL22" s="43" t="b">
        <f>IF($O$26=4,N$26,IF($O$27=4,N$27,IF($O$28=4,N$28,IF($O$29=4,N$29))))</f>
        <v>0</v>
      </c>
      <c r="AM22" s="44"/>
    </row>
    <row r="23" spans="5:39" ht="12.75">
      <c r="E23" s="1"/>
      <c r="F23" s="2"/>
      <c r="I23" s="51" t="s">
        <v>50</v>
      </c>
      <c r="J23" s="48" t="b">
        <f>IF(G49=2,B49,IF(G50=2,B50,IF(G51=2,B51,IF(G52=2,B52))))</f>
        <v>0</v>
      </c>
      <c r="K23" s="48" t="b">
        <f>IF(G49=2,C49,IF(G50=2,C50,IF(G51=2,C51,IF(G52=2,C52))))</f>
        <v>0</v>
      </c>
      <c r="L23" s="48" t="b">
        <f>IF(G49=2,D49,IF(G50=2,D50,IF(G51=2,D51,IF(G52=2,D52))))</f>
        <v>0</v>
      </c>
      <c r="M23" s="48" t="b">
        <f>IF(G49=2,E49,IF(G50=2,E50,IF(G51=2,E51,IF(G52=2,E52))))</f>
        <v>0</v>
      </c>
      <c r="N23" s="49" t="b">
        <f>IF(G49=2,F49,IF(G50=2,F50,IF(G51=2,F51,IF(G52=2,F52))))</f>
        <v>0</v>
      </c>
      <c r="O23" s="50"/>
      <c r="P23" s="9"/>
      <c r="U23" s="1"/>
      <c r="V23" s="2"/>
      <c r="AG23" s="41">
        <v>17</v>
      </c>
      <c r="AH23" s="43" t="b">
        <f>IF($G$7=3,B$7,IF($G$8=3,B$8,IF($G$9=3,B$9,IF($G$10=3,B$10))))</f>
        <v>0</v>
      </c>
      <c r="AI23" s="43" t="b">
        <f>IF($G$7=3,C$7,IF($G$8=3,C$8,IF($G$9=3,C$9,IF($G$10=3,C$10))))</f>
        <v>0</v>
      </c>
      <c r="AJ23" s="43" t="b">
        <f>IF($G$7=3,D$7,IF($G$8=3,D$8,IF($G$9=3,D$9,IF($G$10=3,D$10))))</f>
        <v>0</v>
      </c>
      <c r="AK23" s="43" t="b">
        <f>IF($G$7=3,E$7,IF($G$8=3,E$8,IF($G$9=3,E$9,IF($G$10=3,E$10))))</f>
        <v>0</v>
      </c>
      <c r="AL23" s="43" t="b">
        <f>IF($G$7=3,F$7,IF($G$8=3,F$8,IF($G$9=3,F$9,IF($G$10=3,F$10))))</f>
        <v>0</v>
      </c>
      <c r="AM23" s="44"/>
    </row>
    <row r="24" spans="1:39" ht="12.75">
      <c r="A24" s="25" t="s">
        <v>51</v>
      </c>
      <c r="E24" s="1"/>
      <c r="F24" s="2"/>
      <c r="G24" s="26" t="s">
        <v>12</v>
      </c>
      <c r="J24" s="1"/>
      <c r="K24" s="1"/>
      <c r="L24" s="1"/>
      <c r="M24" s="1"/>
      <c r="N24" s="2"/>
      <c r="P24" s="9"/>
      <c r="U24" s="1"/>
      <c r="V24" s="2"/>
      <c r="AG24" s="41">
        <v>17</v>
      </c>
      <c r="AH24" s="43" t="b">
        <f>IF($G$13=3,B$13,IF($G$14=3,B$14,IF($G$15=3,B$15,IF($G$16=3,B$16))))</f>
        <v>0</v>
      </c>
      <c r="AI24" s="43" t="b">
        <f>IF($G$13=3,C$13,IF($G$14=3,C$14,IF($G$15=3,C$15,IF($G$16=3,C$16))))</f>
        <v>0</v>
      </c>
      <c r="AJ24" s="43" t="b">
        <f>IF($G$13=3,D$13,IF($G$14=3,D$14,IF($G$15=3,D$15,IF($G$16=3,D$16))))</f>
        <v>0</v>
      </c>
      <c r="AK24" s="43" t="b">
        <f>IF($G$13=3,E$13,IF($G$14=3,E$14,IF($G$15=3,E$15,IF($G$16=3,E$16))))</f>
        <v>0</v>
      </c>
      <c r="AL24" s="43" t="b">
        <f>IF($G$13=3,F$13,IF($G$14=3,F$14,IF($G$15=3,F$15,IF($G$16=3,F$16))))</f>
        <v>0</v>
      </c>
      <c r="AM24" s="44"/>
    </row>
    <row r="25" spans="1:39" ht="12.75">
      <c r="A25" s="38">
        <v>4</v>
      </c>
      <c r="B25" s="39">
        <f>'liste des compétiteurs'!B13</f>
        <v>208741</v>
      </c>
      <c r="C25" s="39">
        <f>'liste des compétiteurs'!C13</f>
        <v>2010670000165</v>
      </c>
      <c r="D25" s="39" t="str">
        <f>'liste des compétiteurs'!D13</f>
        <v>ARSAC</v>
      </c>
      <c r="E25" s="39" t="str">
        <f>'liste des compétiteurs'!E13</f>
        <v>SKATE MACHIN ARSACAISE</v>
      </c>
      <c r="F25" s="14" t="str">
        <f>'liste des compétiteurs'!F13</f>
        <v>Bouquet Alix</v>
      </c>
      <c r="G25" s="34"/>
      <c r="I25" s="35" t="s">
        <v>52</v>
      </c>
      <c r="J25" s="1"/>
      <c r="K25" s="1"/>
      <c r="L25" s="1"/>
      <c r="M25" s="1"/>
      <c r="N25" s="2"/>
      <c r="O25" s="26" t="s">
        <v>12</v>
      </c>
      <c r="P25" s="9"/>
      <c r="U25" s="1"/>
      <c r="V25" s="2"/>
      <c r="AG25" s="41">
        <v>17</v>
      </c>
      <c r="AH25" s="43" t="b">
        <f>IF($G$19=3,B$19,IF($G$20=3,B$20,IF($G$21=3,B$21,IF($G$22=3,B$22))))</f>
        <v>0</v>
      </c>
      <c r="AI25" s="43" t="b">
        <f>IF($G$19=3,C$19,IF($G$20=3,C$20,IF($G$21=3,C$21,IF($G$22=3,C$22))))</f>
        <v>0</v>
      </c>
      <c r="AJ25" s="43" t="b">
        <f>IF($G$19=3,D$19,IF($G$20=3,D$20,IF($G$21=3,D$21,IF($G$22=3,D$22))))</f>
        <v>0</v>
      </c>
      <c r="AK25" s="43" t="b">
        <f>IF($G$19=3,E$19,IF($G$20=3,E$20,IF($G$21=3,E$21,IF($G$22=3,E$22))))</f>
        <v>0</v>
      </c>
      <c r="AL25" s="43" t="b">
        <f>IF($G$19=3,F$19,IF($G$20=3,F$20,IF($G$21=3,F$21,IF($G$22=3,F$22))))</f>
        <v>0</v>
      </c>
      <c r="AM25" s="44"/>
    </row>
    <row r="26" spans="1:39" ht="12.75">
      <c r="A26" s="38">
        <v>13</v>
      </c>
      <c r="B26" s="42">
        <f>'liste des compétiteurs'!B22</f>
        <v>0</v>
      </c>
      <c r="C26" s="42">
        <f>'liste des compétiteurs'!C22</f>
        <v>0</v>
      </c>
      <c r="D26" s="42">
        <f>'liste des compétiteurs'!D22</f>
        <v>0</v>
      </c>
      <c r="E26" s="42">
        <f>'liste des compétiteurs'!E22</f>
        <v>0</v>
      </c>
      <c r="F26" s="14">
        <f>'liste des compétiteurs'!F22</f>
        <v>0</v>
      </c>
      <c r="G26" s="34"/>
      <c r="I26" s="40" t="s">
        <v>53</v>
      </c>
      <c r="J26" s="32" t="b">
        <f>IF(G31=2,B31,IF(G32=2,B32,IF(G33=2,B33,IF(G34=2,B34))))</f>
        <v>0</v>
      </c>
      <c r="K26" s="32" t="b">
        <f>IF(G31=2,C31,IF(G32=2,C32,IF(G33=2,C33,IF(G34=2,C34))))</f>
        <v>0</v>
      </c>
      <c r="L26" s="32" t="b">
        <f>IF(G31=2,D31,IF(G32=2,D32,IF(G33=2,D33,IF(G34=2,D34))))</f>
        <v>0</v>
      </c>
      <c r="M26" s="32" t="b">
        <f>IF(G31=2,E31,IF(G32=2,E32,IF(G33=2,E33,IF(G34=2,E34))))</f>
        <v>0</v>
      </c>
      <c r="N26" s="33" t="b">
        <f>IF(G31=2,F31,IF(G32=2,F32,IF(G33=2,F33,IF(G34=2,F34))))</f>
        <v>0</v>
      </c>
      <c r="O26" s="34"/>
      <c r="P26" s="23"/>
      <c r="U26" s="1"/>
      <c r="V26" s="2"/>
      <c r="AG26" s="41">
        <v>17</v>
      </c>
      <c r="AH26" s="43" t="b">
        <f>IF($G$25=3,B$25,IF($G$26=3,B$26,IF($G$27=3,B$27,IF($G$28=3,B$28))))</f>
        <v>0</v>
      </c>
      <c r="AI26" s="43" t="b">
        <f>IF($G$25=3,C$25,IF($G$26=3,C$26,IF($G$27=3,C$27,IF($G$28=3,C$28))))</f>
        <v>0</v>
      </c>
      <c r="AJ26" s="43" t="b">
        <f>IF($G$25=3,D$25,IF($G$26=3,D$26,IF($G$27=3,D$27,IF($G$28=3,D$28))))</f>
        <v>0</v>
      </c>
      <c r="AK26" s="43" t="b">
        <f>IF($G$25=3,E$25,IF($G$26=3,E$26,IF($G$27=3,E$27,IF($G$28=3,E$28))))</f>
        <v>0</v>
      </c>
      <c r="AL26" s="43" t="b">
        <f>IF($G$25=3,F$25,IF($G$26=3,F$26,IF($G$27=3,F$27,IF($G$28=3,F$28))))</f>
        <v>0</v>
      </c>
      <c r="AM26" s="44"/>
    </row>
    <row r="27" spans="1:39" ht="12.75">
      <c r="A27" s="38">
        <v>20</v>
      </c>
      <c r="B27" s="42">
        <f>'liste des compétiteurs'!B29</f>
        <v>0</v>
      </c>
      <c r="C27" s="42">
        <f>'liste des compétiteurs'!C29</f>
        <v>0</v>
      </c>
      <c r="D27" s="42">
        <f>'liste des compétiteurs'!D29</f>
        <v>0</v>
      </c>
      <c r="E27" s="42">
        <f>'liste des compétiteurs'!E29</f>
        <v>0</v>
      </c>
      <c r="F27" s="14">
        <f>'liste des compétiteurs'!F29</f>
        <v>0</v>
      </c>
      <c r="G27" s="34"/>
      <c r="I27" s="45" t="s">
        <v>54</v>
      </c>
      <c r="J27" s="42" t="b">
        <f>IF(G37=2,B37,IF(G38=2,B38,IF(G39=2,B39,IF(G40=2,B40))))</f>
        <v>0</v>
      </c>
      <c r="K27" s="42" t="b">
        <f>IF(G37=2,C37,IF(G38=2,C38,IF(G39=2,C39,IF(G40=2,C40))))</f>
        <v>0</v>
      </c>
      <c r="L27" s="42" t="b">
        <f>IF(G37=2,D37,IF(G38=2,D38,IF(G39=2,D39,IF(G40=2,D40))))</f>
        <v>0</v>
      </c>
      <c r="M27" s="42" t="b">
        <f>IF(G37=2,E37,IF(G38=2,E38,IF(G39=2,E39,IF(G40=2,E40))))</f>
        <v>0</v>
      </c>
      <c r="N27" s="14" t="b">
        <f>IF(G37=2,F37,IF(G38=2,F38,IF(G39=2,F39,IF(G40=2,F40))))</f>
        <v>0</v>
      </c>
      <c r="O27" s="34"/>
      <c r="P27" s="23"/>
      <c r="U27" s="1"/>
      <c r="V27" s="2"/>
      <c r="AG27" s="41">
        <v>17</v>
      </c>
      <c r="AH27" s="43" t="b">
        <f>IF($G$31=3,B$31,IF($G$32=3,B$32,IF($G$33=3,B$33,IF($G$34=3,B$34))))</f>
        <v>0</v>
      </c>
      <c r="AI27" s="43" t="b">
        <f>IF($G$31=3,C$31,IF($G$32=3,C$32,IF($G$33=3,C$33,IF($G$34=3,C$34))))</f>
        <v>0</v>
      </c>
      <c r="AJ27" s="43" t="b">
        <f>IF($G$31=3,D$31,IF($G$32=3,D$32,IF($G$33=3,D$33,IF($G$34=3,D$34))))</f>
        <v>0</v>
      </c>
      <c r="AK27" s="43" t="b">
        <f>IF($G$31=3,E$31,IF($G$32=3,E$32,IF($G$33=3,E$33,IF($G$34=3,E$34))))</f>
        <v>0</v>
      </c>
      <c r="AL27" s="43" t="b">
        <f>IF($G$31=3,F$31,IF($G$32=3,F$32,IF($G$33=3,F$33,IF($G$34=3,F$34))))</f>
        <v>0</v>
      </c>
      <c r="AM27" s="44"/>
    </row>
    <row r="28" spans="1:39" ht="12.75">
      <c r="A28" s="47">
        <v>29</v>
      </c>
      <c r="B28" s="48">
        <f>'liste des compétiteurs'!B38</f>
        <v>0</v>
      </c>
      <c r="C28" s="48">
        <f>'liste des compétiteurs'!C38</f>
        <v>0</v>
      </c>
      <c r="D28" s="48">
        <f>'liste des compétiteurs'!D38</f>
        <v>0</v>
      </c>
      <c r="E28" s="48">
        <f>'liste des compétiteurs'!E38</f>
        <v>0</v>
      </c>
      <c r="F28" s="49">
        <f>'liste des compétiteurs'!F38</f>
        <v>0</v>
      </c>
      <c r="G28" s="50"/>
      <c r="I28" s="45" t="s">
        <v>55</v>
      </c>
      <c r="J28" s="42" t="b">
        <f>IF(G43=1,B43,IF(G44=1,B44,IF(G45=1,B45,IF(G46=1,B46))))</f>
        <v>0</v>
      </c>
      <c r="K28" s="42" t="b">
        <f>IF(G43=1,C43,IF(G44=1,C44,IF(G45=1,C45,IF(G46=1,C46))))</f>
        <v>0</v>
      </c>
      <c r="L28" s="42" t="b">
        <f>IF(G43=1,D43,IF(G44=1,D44,IF(G45=1,D45,IF(G46=1,D46))))</f>
        <v>0</v>
      </c>
      <c r="M28" s="42" t="b">
        <f>IF(G43=1,E43,IF(G44=1,E44,IF(G45=1,E45,IF(G46=1,E46))))</f>
        <v>0</v>
      </c>
      <c r="N28" s="14" t="b">
        <f>IF(G43=1,F43,IF(G44=1,F44,IF(G45=1,F45,IF(G46=1,F46))))</f>
        <v>0</v>
      </c>
      <c r="O28" s="34"/>
      <c r="P28" s="23"/>
      <c r="U28" s="1"/>
      <c r="V28" s="2"/>
      <c r="AG28" s="41">
        <v>17</v>
      </c>
      <c r="AH28" s="43" t="b">
        <f>IF($G$37=3,B$37,IF($G$38=3,B$38,IF($G$39=3,B$39,IF($G$40=3,B$40))))</f>
        <v>0</v>
      </c>
      <c r="AI28" s="43" t="b">
        <f>IF($G$37=3,C$37,IF($G$38=3,C$38,IF($G$39=3,C$39,IF($G$40=3,C$40))))</f>
        <v>0</v>
      </c>
      <c r="AJ28" s="43" t="b">
        <f>IF($G$37=3,D$37,IF($G$38=3,D$38,IF($G$39=3,D$39,IF($G$40=3,D$40))))</f>
        <v>0</v>
      </c>
      <c r="AK28" s="43" t="b">
        <f>IF($G$37=3,E$37,IF($G$38=3,E$38,IF($G$39=3,E$39,IF($G$40=3,E$40))))</f>
        <v>0</v>
      </c>
      <c r="AL28" s="43" t="b">
        <f>IF($G$37=3,F$37,IF($G$38=3,F$38,IF($G$39=3,F$39,IF($G$40=3,F$40))))</f>
        <v>0</v>
      </c>
      <c r="AM28" s="44"/>
    </row>
    <row r="29" spans="1:39" ht="12.75">
      <c r="A29"/>
      <c r="B29"/>
      <c r="C29"/>
      <c r="D29"/>
      <c r="I29" s="51" t="s">
        <v>56</v>
      </c>
      <c r="J29" s="48" t="b">
        <f>IF(G49=1,B49,IF(G50=1,B50,IF(G51=1,B51,IF(G52=1,B52))))</f>
        <v>0</v>
      </c>
      <c r="K29" s="48" t="b">
        <f>IF(G49=1,C49,IF(G50=1,C50,IF(G51=1,C51,IF(G52=1,C52))))</f>
        <v>0</v>
      </c>
      <c r="L29" s="48" t="b">
        <f>IF(G49=1,D49,IF(G50=1,D50,IF(G51=1,D51,IF(G52=1,D52))))</f>
        <v>0</v>
      </c>
      <c r="M29" s="48" t="b">
        <f>IF(G49=1,E49,IF(G50=1,E50,IF(G51=1,E51,IF(G52=1,E52))))</f>
        <v>0</v>
      </c>
      <c r="N29" s="49" t="b">
        <f>IF(G49=1,F49,IF(G50=1,F50,IF(G51=1,F51,IF(G52=1,F52))))</f>
        <v>0</v>
      </c>
      <c r="O29" s="50"/>
      <c r="P29" s="23"/>
      <c r="U29" s="1"/>
      <c r="V29" s="2"/>
      <c r="AG29" s="41">
        <v>17</v>
      </c>
      <c r="AH29" s="43" t="b">
        <f>IF($G$43=3,B$43,IF($G$44=3,B$44,IF($G$45=3,B$45,IF($G$46=3,B$46))))</f>
        <v>0</v>
      </c>
      <c r="AI29" s="43" t="b">
        <f>IF($G$43=3,C$43,IF($G$44=3,C$44,IF($G$45=3,C$45,IF($G$46=3,C$46))))</f>
        <v>0</v>
      </c>
      <c r="AJ29" s="43" t="b">
        <f>IF($G$43=3,D$43,IF($G$44=3,D$44,IF($G$45=3,D$45,IF($G$46=3,D$46))))</f>
        <v>0</v>
      </c>
      <c r="AK29" s="43" t="b">
        <f>IF($G$43=3,E$43,IF($G$44=3,E$44,IF($G$45=3,E$45,IF($G$46=3,E$46))))</f>
        <v>0</v>
      </c>
      <c r="AL29" s="43" t="b">
        <f>IF($G$43=3,F$43,IF($G$44=3,F$44,IF($G$45=3,F$45,IF($G$46=3,F$46))))</f>
        <v>0</v>
      </c>
      <c r="AM29" s="44"/>
    </row>
    <row r="30" spans="1:39" ht="12.75">
      <c r="A30" s="25" t="s">
        <v>57</v>
      </c>
      <c r="E30" s="1"/>
      <c r="F30" s="2"/>
      <c r="G30" s="26" t="s">
        <v>12</v>
      </c>
      <c r="M30" s="1"/>
      <c r="N30" s="2"/>
      <c r="P30" s="23"/>
      <c r="U30" s="1"/>
      <c r="V30" s="2"/>
      <c r="AG30" s="41">
        <v>17</v>
      </c>
      <c r="AH30" s="43" t="b">
        <f>IF($G$49=3,B$49,IF($G$50=3,B$50,IF($G$51=3,B$51,IF($G$52=3,B$52))))</f>
        <v>0</v>
      </c>
      <c r="AI30" s="43" t="b">
        <f>IF($G$49=3,C$49,IF($G$50=3,C$50,IF($G$51=3,C$51,IF($G$52=3,C$52))))</f>
        <v>0</v>
      </c>
      <c r="AJ30" s="43" t="b">
        <f>IF($G$49=3,D$49,IF($G$50=3,D$50,IF($G$51=3,D$51,IF($G$52=3,D$52))))</f>
        <v>0</v>
      </c>
      <c r="AK30" s="43" t="b">
        <f>IF($G$49=3,E$49,IF($G$50=3,E$50,IF($G$51=3,E$51,IF($G$52=3,E$52))))</f>
        <v>0</v>
      </c>
      <c r="AL30" s="43" t="b">
        <f>IF($G$49=3,F$49,IF($G$50=3,F$50,IF($G$51=3,F$51,IF($G$52=3,F$52))))</f>
        <v>0</v>
      </c>
      <c r="AM30" s="44"/>
    </row>
    <row r="31" spans="1:39" ht="12.75">
      <c r="A31" s="38">
        <v>3</v>
      </c>
      <c r="B31" s="39">
        <f>'liste des compétiteurs'!B12</f>
        <v>196499</v>
      </c>
      <c r="C31" s="39">
        <f>'liste des compétiteurs'!C12</f>
        <v>2010670000437</v>
      </c>
      <c r="D31" s="39" t="str">
        <f>'liste des compétiteurs'!D12</f>
        <v>MERIGNAC</v>
      </c>
      <c r="E31" s="39" t="str">
        <f>'liste des compétiteurs'!E12</f>
        <v>SAM ROLLER SPORTS</v>
      </c>
      <c r="F31" s="14" t="str">
        <f>'liste des compétiteurs'!F12</f>
        <v>Granjon Lily</v>
      </c>
      <c r="G31" s="34"/>
      <c r="M31" s="1"/>
      <c r="N31" s="2"/>
      <c r="P31" s="23"/>
      <c r="U31" s="1"/>
      <c r="V31" s="2"/>
      <c r="AG31" s="41">
        <v>25</v>
      </c>
      <c r="AH31" s="43" t="b">
        <f>IF($G$7=4,B$7,IF($G$8=4,B$8,IF($G$9=4,B$9,IF($G$10=4,B$10))))</f>
        <v>0</v>
      </c>
      <c r="AI31" s="43" t="b">
        <f>IF($G$7=4,C$7,IF($G$8=4,C$8,IF($G$9=4,C$9,IF($G$10=4,C$10))))</f>
        <v>0</v>
      </c>
      <c r="AJ31" s="43" t="b">
        <f>IF($G$7=4,D$7,IF($G$8=4,D$8,IF($G$9=4,D$9,IF($G$10=4,D$10))))</f>
        <v>0</v>
      </c>
      <c r="AK31" s="43" t="b">
        <f>IF($G$7=4,E$7,IF($G$8=4,E$8,IF($G$9=4,E$9,IF($G$10=4,E$10))))</f>
        <v>0</v>
      </c>
      <c r="AL31" s="43" t="b">
        <f>IF($G$7=4,F$7,IF($G$8=4,F$8,IF($G$9=4,F$9,IF($G$10=4,F$10))))</f>
        <v>0</v>
      </c>
      <c r="AM31" s="44"/>
    </row>
    <row r="32" spans="1:39" ht="12.75">
      <c r="A32" s="38">
        <v>14</v>
      </c>
      <c r="B32" s="42">
        <f>'liste des compétiteurs'!B23</f>
        <v>0</v>
      </c>
      <c r="C32" s="42">
        <f>'liste des compétiteurs'!C23</f>
        <v>0</v>
      </c>
      <c r="D32" s="42">
        <f>'liste des compétiteurs'!D23</f>
        <v>0</v>
      </c>
      <c r="E32" s="42">
        <f>'liste des compétiteurs'!E23</f>
        <v>0</v>
      </c>
      <c r="F32" s="14">
        <f>'liste des compétiteurs'!F23</f>
        <v>0</v>
      </c>
      <c r="G32" s="34"/>
      <c r="P32" s="23"/>
      <c r="U32" s="1"/>
      <c r="V32" s="2"/>
      <c r="AG32" s="41">
        <v>25</v>
      </c>
      <c r="AH32" s="43" t="b">
        <f>IF($G$13=4,B$13,IF($G$14=4,B$14,IF($G$15=4,B$15,IF($G$16=4,B$16))))</f>
        <v>0</v>
      </c>
      <c r="AI32" s="43" t="b">
        <f>IF($G$13=4,C$13,IF($G$14=4,C$14,IF($G$15=4,C$15,IF($G$16=4,C$16))))</f>
        <v>0</v>
      </c>
      <c r="AJ32" s="43" t="b">
        <f>IF($G$13=4,D$13,IF($G$14=4,D$14,IF($G$15=4,D$15,IF($G$16=4,D$16))))</f>
        <v>0</v>
      </c>
      <c r="AK32" s="43" t="b">
        <f>IF($G$13=4,E$13,IF($G$14=4,E$14,IF($G$15=4,E$15,IF($G$16=4,E$16))))</f>
        <v>0</v>
      </c>
      <c r="AL32" s="43" t="b">
        <f>IF($G$13=4,F$13,IF($G$14=4,F$14,IF($G$15=4,F$15,IF($G$16=4,F$16))))</f>
        <v>0</v>
      </c>
      <c r="AM32" s="44"/>
    </row>
    <row r="33" spans="1:39" ht="12.75">
      <c r="A33" s="38">
        <v>19</v>
      </c>
      <c r="B33" s="42">
        <f>'liste des compétiteurs'!B28</f>
        <v>0</v>
      </c>
      <c r="C33" s="42">
        <f>'liste des compétiteurs'!C28</f>
        <v>0</v>
      </c>
      <c r="D33" s="42">
        <f>'liste des compétiteurs'!D28</f>
        <v>0</v>
      </c>
      <c r="E33" s="42">
        <f>'liste des compétiteurs'!E28</f>
        <v>0</v>
      </c>
      <c r="F33" s="14">
        <f>'liste des compétiteurs'!F28</f>
        <v>0</v>
      </c>
      <c r="G33" s="34"/>
      <c r="P33" s="46"/>
      <c r="U33" s="1"/>
      <c r="V33" s="2"/>
      <c r="AG33" s="41">
        <v>25</v>
      </c>
      <c r="AH33" s="43" t="b">
        <f>IF($G$19=4,B$19,IF($G$20=4,B$20,IF($G$21=4,B$21,IF($G$22=4,B$22))))</f>
        <v>0</v>
      </c>
      <c r="AI33" s="43" t="b">
        <f>IF($G$19=4,C$19,IF($G$20=4,C$20,IF($G$21=4,C$21,IF($G$22=4,C$22))))</f>
        <v>0</v>
      </c>
      <c r="AJ33" s="43" t="b">
        <f>IF($G$19=4,D$19,IF($G$20=4,D$20,IF($G$21=4,D$21,IF($G$22=4,D$22))))</f>
        <v>0</v>
      </c>
      <c r="AK33" s="43" t="b">
        <f>IF($G$19=4,E$19,IF($G$20=4,E$20,IF($G$21=4,E$21,IF($G$22=4,E$22))))</f>
        <v>0</v>
      </c>
      <c r="AL33" s="43" t="b">
        <f>IF($G$19=4,F$19,IF($G$20=4,F$20,IF($G$21=4,F$21,IF($G$22=4,F$22))))</f>
        <v>0</v>
      </c>
      <c r="AM33" s="44"/>
    </row>
    <row r="34" spans="1:39" ht="12.75">
      <c r="A34" s="47">
        <v>30</v>
      </c>
      <c r="B34" s="48">
        <f>'liste des compétiteurs'!B39</f>
        <v>0</v>
      </c>
      <c r="C34" s="48">
        <f>'liste des compétiteurs'!C39</f>
        <v>0</v>
      </c>
      <c r="D34" s="48">
        <f>'liste des compétiteurs'!D39</f>
        <v>0</v>
      </c>
      <c r="E34" s="48">
        <f>'liste des compétiteurs'!E39</f>
        <v>0</v>
      </c>
      <c r="F34" s="49">
        <f>'liste des compétiteurs'!F39</f>
        <v>0</v>
      </c>
      <c r="G34" s="50"/>
      <c r="P34" s="9"/>
      <c r="U34" s="1"/>
      <c r="V34" s="2"/>
      <c r="AG34" s="41">
        <v>25</v>
      </c>
      <c r="AH34" s="43" t="b">
        <f>IF($G$25=4,B$25,IF($G$26=4,B$26,IF($G$27=4,B$27,IF($G$28=4,B$28))))</f>
        <v>0</v>
      </c>
      <c r="AI34" s="43" t="b">
        <f>IF($G$25=4,C$25,IF($G$26=4,C$26,IF($G$27=4,C$27,IF($G$28=4,C$28))))</f>
        <v>0</v>
      </c>
      <c r="AJ34" s="43" t="b">
        <f>IF($G$25=4,D$25,IF($G$26=4,D$26,IF($G$27=4,D$27,IF($G$28=4,D$28))))</f>
        <v>0</v>
      </c>
      <c r="AK34" s="43" t="b">
        <f>IF($G$25=4,E$25,IF($G$26=4,E$26,IF($G$27=4,E$27,IF($G$28=4,E$28))))</f>
        <v>0</v>
      </c>
      <c r="AL34" s="43" t="b">
        <f>IF($G$25=4,F$25,IF($G$26=4,F$26,IF($G$27=4,F$27,IF($G$28=4,F$28))))</f>
        <v>0</v>
      </c>
      <c r="AM34" s="44"/>
    </row>
    <row r="35" spans="5:39" ht="12.75">
      <c r="E35" s="1"/>
      <c r="F35" s="2"/>
      <c r="P35" s="9"/>
      <c r="AG35" s="41">
        <v>25</v>
      </c>
      <c r="AH35" s="43" t="b">
        <f>IF($G$31=4,B$31,IF($G$32=4,B$32,IF($G$33=4,B$33,IF($G$34=4,B$34))))</f>
        <v>0</v>
      </c>
      <c r="AI35" s="43" t="b">
        <f>IF($G$31=4,C$31,IF($G$32=4,C$32,IF($G$33=4,C$33,IF($G$34=4,C$34))))</f>
        <v>0</v>
      </c>
      <c r="AJ35" s="43" t="b">
        <f>IF($G$31=4,D$31,IF($G$32=4,D$32,IF($G$33=4,D$33,IF($G$34=4,D$34))))</f>
        <v>0</v>
      </c>
      <c r="AK35" s="43" t="b">
        <f>IF($G$31=4,E$31,IF($G$32=4,E$32,IF($G$33=4,E$33,IF($G$34=4,E$34))))</f>
        <v>0</v>
      </c>
      <c r="AL35" s="43" t="b">
        <f>IF($G$31=4,F$31,IF($G$32=4,F$32,IF($G$33=4,F$33,IF($G$34=4,F$34))))</f>
        <v>0</v>
      </c>
      <c r="AM35" s="44"/>
    </row>
    <row r="36" spans="1:39" ht="12.75">
      <c r="A36" s="25" t="s">
        <v>58</v>
      </c>
      <c r="E36" s="1"/>
      <c r="F36" s="2"/>
      <c r="G36" s="26" t="s">
        <v>12</v>
      </c>
      <c r="P36" s="9"/>
      <c r="AG36" s="41">
        <v>25</v>
      </c>
      <c r="AH36" s="43" t="b">
        <f>IF($G$37=4,B$37,IF($G$38=4,B$38,IF($G$39=4,B$39,IF($G$40=4,B$40))))</f>
        <v>0</v>
      </c>
      <c r="AI36" s="43" t="b">
        <f>IF($G$37=4,C$37,IF($G$38=4,C$38,IF($G$39=4,C$39,IF($G$40=4,C$40))))</f>
        <v>0</v>
      </c>
      <c r="AJ36" s="43" t="b">
        <f>IF($G$37=4,D$37,IF($G$38=4,D$38,IF($G$39=4,D$39,IF($G$40=4,D$40))))</f>
        <v>0</v>
      </c>
      <c r="AK36" s="43" t="b">
        <f>IF($G$37=4,E$37,IF($G$38=4,E$38,IF($G$39=4,E$39,IF($G$40=4,E$40))))</f>
        <v>0</v>
      </c>
      <c r="AL36" s="43" t="b">
        <f>IF($G$37=4,F$37,IF($G$38=4,F$38,IF($G$39=4,F$39,IF($G$40=4,F$40))))</f>
        <v>0</v>
      </c>
      <c r="AM36" s="44"/>
    </row>
    <row r="37" spans="1:39" ht="12.75">
      <c r="A37" s="38">
        <v>6</v>
      </c>
      <c r="B37" s="39">
        <f>'liste des compétiteurs'!B15</f>
        <v>347139</v>
      </c>
      <c r="C37" s="39">
        <f>'liste des compétiteurs'!C15</f>
        <v>2050670000228</v>
      </c>
      <c r="D37" s="39" t="str">
        <f>'liste des compétiteurs'!D15</f>
        <v>SAINT NAZAIRE</v>
      </c>
      <c r="E37" s="39" t="str">
        <f>'liste des compétiteurs'!E15</f>
        <v>SPORT URBAIN NAZAIRIEN RIDE</v>
      </c>
      <c r="F37" s="14" t="str">
        <f>'liste des compétiteurs'!F15</f>
        <v>Landrin Zoe</v>
      </c>
      <c r="G37" s="34"/>
      <c r="P37" s="9"/>
      <c r="AG37" s="41">
        <v>25</v>
      </c>
      <c r="AH37" s="43" t="b">
        <f>IF($G$43=4,B$43,IF($G$44=4,B$44,IF($G$45=4,B$45,IF($G$46=4,B$46))))</f>
        <v>0</v>
      </c>
      <c r="AI37" s="43" t="b">
        <f>IF($G$43=4,C$43,IF($G$44=4,C$44,IF($G$45=4,C$45,IF($G$46=4,C$46))))</f>
        <v>0</v>
      </c>
      <c r="AJ37" s="43" t="b">
        <f>IF($G$43=4,D$43,IF($G$44=4,D$44,IF($G$45=4,D$45,IF($G$46=4,D$46))))</f>
        <v>0</v>
      </c>
      <c r="AK37" s="43" t="b">
        <f>IF($G$43=4,E$43,IF($G$44=4,E$44,IF($G$45=4,E$45,IF($G$46=4,E$46))))</f>
        <v>0</v>
      </c>
      <c r="AL37" s="43" t="b">
        <f>IF($G$43=4,F$43,IF($G$44=4,F$44,IF($G$45=4,F$45,IF($G$46=4,F$46))))</f>
        <v>0</v>
      </c>
      <c r="AM37" s="44"/>
    </row>
    <row r="38" spans="1:39" ht="12.75">
      <c r="A38" s="38">
        <v>11</v>
      </c>
      <c r="B38" s="42">
        <f>'liste des compétiteurs'!B20</f>
        <v>0</v>
      </c>
      <c r="C38" s="42">
        <f>'liste des compétiteurs'!C20</f>
        <v>0</v>
      </c>
      <c r="D38" s="42">
        <f>'liste des compétiteurs'!D20</f>
        <v>0</v>
      </c>
      <c r="E38" s="42">
        <f>'liste des compétiteurs'!E20</f>
        <v>0</v>
      </c>
      <c r="F38" s="14">
        <f>'liste des compétiteurs'!F20</f>
        <v>0</v>
      </c>
      <c r="G38" s="34"/>
      <c r="M38" s="1"/>
      <c r="N38" s="2"/>
      <c r="P38" s="23"/>
      <c r="AG38" s="52">
        <v>25</v>
      </c>
      <c r="AH38" s="53" t="b">
        <f>IF($G$49=4,B$49,IF($G$50=4,B$50,IF($G$51=4,B$51,IF($G$52=4,B$52))))</f>
        <v>0</v>
      </c>
      <c r="AI38" s="53" t="b">
        <f>IF($G$49=4,C$49,IF($G$50=4,C$50,IF($G$51=4,C$51,IF($G$52=4,C$52))))</f>
        <v>0</v>
      </c>
      <c r="AJ38" s="53" t="b">
        <f>IF($G$49=4,D$49,IF($G$50=4,D$50,IF($G$51=4,D$51,IF($G$52=4,D$52))))</f>
        <v>0</v>
      </c>
      <c r="AK38" s="53" t="b">
        <f>IF($G$49=4,E$49,IF($G$50=4,E$50,IF($G$51=4,E$51,IF($G$52=4,E$52))))</f>
        <v>0</v>
      </c>
      <c r="AL38" s="53" t="b">
        <f>IF($G$49=4,F$49,IF($G$50=4,F$50,IF($G$51=4,F$51,IF($G$52=4,F$52))))</f>
        <v>0</v>
      </c>
      <c r="AM38" s="54"/>
    </row>
    <row r="39" spans="1:16" ht="12.75">
      <c r="A39" s="38">
        <v>22</v>
      </c>
      <c r="B39" s="42">
        <f>'liste des compétiteurs'!B31</f>
        <v>0</v>
      </c>
      <c r="C39" s="42">
        <f>'liste des compétiteurs'!C31</f>
        <v>0</v>
      </c>
      <c r="D39" s="42">
        <f>'liste des compétiteurs'!D31</f>
        <v>0</v>
      </c>
      <c r="E39" s="42">
        <f>'liste des compétiteurs'!E31</f>
        <v>0</v>
      </c>
      <c r="F39" s="14">
        <f>'liste des compétiteurs'!F31</f>
        <v>0</v>
      </c>
      <c r="G39" s="34"/>
      <c r="M39" s="1"/>
      <c r="N39" s="2"/>
      <c r="P39" s="23"/>
    </row>
    <row r="40" spans="1:22" ht="12.75">
      <c r="A40" s="47">
        <v>27</v>
      </c>
      <c r="B40" s="48">
        <f>'liste des compétiteurs'!B36</f>
        <v>0</v>
      </c>
      <c r="C40" s="48">
        <f>'liste des compétiteurs'!C36</f>
        <v>0</v>
      </c>
      <c r="D40" s="48">
        <f>'liste des compétiteurs'!D36</f>
        <v>0</v>
      </c>
      <c r="E40" s="48">
        <f>'liste des compétiteurs'!E36</f>
        <v>0</v>
      </c>
      <c r="F40" s="49">
        <f>'liste des compétiteurs'!F36</f>
        <v>0</v>
      </c>
      <c r="G40" s="50"/>
      <c r="M40" s="1"/>
      <c r="N40" s="2"/>
      <c r="P40" s="23"/>
      <c r="U40" s="1"/>
      <c r="V40" s="2"/>
    </row>
    <row r="41" spans="5:22" ht="12.75">
      <c r="E41" s="1"/>
      <c r="F41" s="2"/>
      <c r="M41" s="1"/>
      <c r="N41" s="2"/>
      <c r="P41" s="23"/>
      <c r="U41" s="1"/>
      <c r="V41" s="2"/>
    </row>
    <row r="42" spans="1:22" ht="12.75">
      <c r="A42" s="25" t="s">
        <v>59</v>
      </c>
      <c r="E42" s="1"/>
      <c r="F42" s="2"/>
      <c r="G42" s="26" t="s">
        <v>12</v>
      </c>
      <c r="M42" s="1"/>
      <c r="N42" s="2"/>
      <c r="P42" s="23"/>
      <c r="U42" s="1"/>
      <c r="V42" s="2"/>
    </row>
    <row r="43" spans="1:22" ht="12.75">
      <c r="A43" s="38">
        <v>7</v>
      </c>
      <c r="B43" s="39">
        <f>'liste des compétiteurs'!B16</f>
        <v>0</v>
      </c>
      <c r="C43" s="39">
        <f>'liste des compétiteurs'!C16</f>
        <v>2901460001376</v>
      </c>
      <c r="D43" s="39" t="str">
        <f>'liste des compétiteurs'!D16</f>
        <v>RZECZOW</v>
      </c>
      <c r="E43" s="39" t="str">
        <f>'liste des compétiteurs'!E16</f>
        <v>WODZU</v>
      </c>
      <c r="F43" s="14" t="str">
        <f>'liste des compétiteurs'!F16</f>
        <v>SKUBIS Marta</v>
      </c>
      <c r="G43" s="34"/>
      <c r="M43" s="1"/>
      <c r="N43" s="2"/>
      <c r="P43" s="23"/>
      <c r="U43" s="1"/>
      <c r="V43" s="2"/>
    </row>
    <row r="44" spans="1:22" ht="12.75">
      <c r="A44" s="38">
        <v>10</v>
      </c>
      <c r="B44" s="42">
        <f>'liste des compétiteurs'!B19</f>
        <v>231660</v>
      </c>
      <c r="C44" s="42">
        <f>'liste des compétiteurs'!C19</f>
        <v>2000670000169</v>
      </c>
      <c r="D44" s="42" t="str">
        <f>'liste des compétiteurs'!D19</f>
        <v>TOULOUSE</v>
      </c>
      <c r="E44" s="42" t="str">
        <f>'liste des compétiteurs'!E19</f>
        <v>ROULEZ ROSE</v>
      </c>
      <c r="F44" s="14" t="str">
        <f>'liste des compétiteurs'!F19</f>
        <v>Van Der Meulen Marine</v>
      </c>
      <c r="G44" s="34"/>
      <c r="M44" s="1"/>
      <c r="N44" s="2"/>
      <c r="P44" s="23"/>
      <c r="U44" s="1"/>
      <c r="V44" s="2"/>
    </row>
    <row r="45" spans="1:22" ht="12.75">
      <c r="A45" s="38">
        <v>23</v>
      </c>
      <c r="B45" s="42">
        <f>'liste des compétiteurs'!B32</f>
        <v>0</v>
      </c>
      <c r="C45" s="42">
        <f>'liste des compétiteurs'!C32</f>
        <v>0</v>
      </c>
      <c r="D45" s="42">
        <f>'liste des compétiteurs'!D32</f>
        <v>0</v>
      </c>
      <c r="E45" s="42">
        <f>'liste des compétiteurs'!E32</f>
        <v>0</v>
      </c>
      <c r="F45" s="14">
        <f>'liste des compétiteurs'!F32</f>
        <v>0</v>
      </c>
      <c r="G45" s="34"/>
      <c r="M45" s="1"/>
      <c r="N45" s="2"/>
      <c r="P45" s="46"/>
      <c r="U45" s="1"/>
      <c r="V45" s="2"/>
    </row>
    <row r="46" spans="1:22" ht="12.75">
      <c r="A46" s="47">
        <v>26</v>
      </c>
      <c r="B46" s="48">
        <f>'liste des compétiteurs'!B35</f>
        <v>0</v>
      </c>
      <c r="C46" s="48">
        <f>'liste des compétiteurs'!C35</f>
        <v>0</v>
      </c>
      <c r="D46" s="48">
        <f>'liste des compétiteurs'!D35</f>
        <v>0</v>
      </c>
      <c r="E46" s="48">
        <f>'liste des compétiteurs'!E35</f>
        <v>0</v>
      </c>
      <c r="F46" s="49">
        <f>'liste des compétiteurs'!F35</f>
        <v>0</v>
      </c>
      <c r="G46" s="50"/>
      <c r="M46" s="1"/>
      <c r="N46" s="2"/>
      <c r="P46" s="9"/>
      <c r="U46" s="1"/>
      <c r="V46" s="2"/>
    </row>
    <row r="47" spans="1:22" ht="12.75">
      <c r="A47"/>
      <c r="B47"/>
      <c r="C47"/>
      <c r="D47"/>
      <c r="M47" s="1"/>
      <c r="N47" s="2"/>
      <c r="P47" s="9"/>
      <c r="U47" s="1"/>
      <c r="V47" s="2"/>
    </row>
    <row r="48" spans="1:22" ht="12.75">
      <c r="A48" s="25" t="s">
        <v>60</v>
      </c>
      <c r="E48" s="1"/>
      <c r="F48" s="2"/>
      <c r="G48" s="26" t="s">
        <v>12</v>
      </c>
      <c r="M48" s="1"/>
      <c r="N48" s="2"/>
      <c r="P48" s="9"/>
      <c r="U48" s="1"/>
      <c r="V48" s="2"/>
    </row>
    <row r="49" spans="1:22" ht="12.75">
      <c r="A49" s="38">
        <v>2</v>
      </c>
      <c r="B49" s="39">
        <f>'liste des compétiteurs'!B11</f>
        <v>42546</v>
      </c>
      <c r="C49" s="39">
        <f>'liste des compétiteurs'!C11</f>
        <v>2900670001462</v>
      </c>
      <c r="D49" s="39" t="str">
        <f>'liste des compétiteurs'!D11</f>
        <v>MERY SUR OISE</v>
      </c>
      <c r="E49" s="39" t="str">
        <f>'liste des compétiteurs'!E11</f>
        <v>DRAGON RIDERS</v>
      </c>
      <c r="F49" s="14" t="str">
        <f>'liste des compétiteurs'!F11</f>
        <v>Cochey-Cahuzac Eva</v>
      </c>
      <c r="G49" s="34"/>
      <c r="M49" s="1"/>
      <c r="N49" s="2"/>
      <c r="P49" s="9"/>
      <c r="U49" s="1"/>
      <c r="V49" s="2"/>
    </row>
    <row r="50" spans="1:22" ht="12.75">
      <c r="A50" s="38">
        <v>15</v>
      </c>
      <c r="B50" s="42">
        <f>'liste des compétiteurs'!B24</f>
        <v>0</v>
      </c>
      <c r="C50" s="42">
        <f>'liste des compétiteurs'!C24</f>
        <v>0</v>
      </c>
      <c r="D50" s="42">
        <f>'liste des compétiteurs'!D24</f>
        <v>0</v>
      </c>
      <c r="E50" s="42">
        <f>'liste des compétiteurs'!E24</f>
        <v>0</v>
      </c>
      <c r="F50" s="14">
        <f>'liste des compétiteurs'!F24</f>
        <v>0</v>
      </c>
      <c r="G50" s="34"/>
      <c r="M50" s="1"/>
      <c r="N50" s="2"/>
      <c r="P50" s="23"/>
      <c r="U50" s="1"/>
      <c r="V50" s="2"/>
    </row>
    <row r="51" spans="1:22" ht="12.75">
      <c r="A51" s="38">
        <v>18</v>
      </c>
      <c r="B51" s="42">
        <f>'liste des compétiteurs'!B27</f>
        <v>0</v>
      </c>
      <c r="C51" s="42">
        <f>'liste des compétiteurs'!C27</f>
        <v>0</v>
      </c>
      <c r="D51" s="42">
        <f>'liste des compétiteurs'!D27</f>
        <v>0</v>
      </c>
      <c r="E51" s="42">
        <f>'liste des compétiteurs'!E27</f>
        <v>0</v>
      </c>
      <c r="F51" s="14">
        <f>'liste des compétiteurs'!F27</f>
        <v>0</v>
      </c>
      <c r="G51" s="34"/>
      <c r="U51" s="1"/>
      <c r="V51" s="2"/>
    </row>
    <row r="52" spans="1:22" ht="12.75">
      <c r="A52" s="47">
        <v>31</v>
      </c>
      <c r="B52" s="48">
        <f>'liste des compétiteurs'!B40</f>
        <v>0</v>
      </c>
      <c r="C52" s="48">
        <f>'liste des compétiteurs'!C40</f>
        <v>0</v>
      </c>
      <c r="D52" s="48">
        <f>'liste des compétiteurs'!D40</f>
        <v>0</v>
      </c>
      <c r="E52" s="48">
        <f>'liste des compétiteurs'!E40</f>
        <v>0</v>
      </c>
      <c r="F52" s="49">
        <f>'liste des compétiteurs'!F40</f>
        <v>0</v>
      </c>
      <c r="G52" s="50"/>
      <c r="U52" s="1"/>
      <c r="V52" s="2"/>
    </row>
    <row r="53" spans="5:22" ht="12.75">
      <c r="E53" s="1"/>
      <c r="F53" s="2"/>
      <c r="U53" s="1"/>
      <c r="V53" s="2"/>
    </row>
    <row r="54" spans="5:22" ht="12.75">
      <c r="E54" s="1"/>
      <c r="F54" s="2"/>
      <c r="U54" s="1"/>
      <c r="V54" s="2"/>
    </row>
    <row r="55" spans="5:22" ht="12.75">
      <c r="E55" s="1"/>
      <c r="F55" s="2"/>
      <c r="U55" s="1"/>
      <c r="V55" s="2"/>
    </row>
    <row r="56" spans="1:22" ht="12.75">
      <c r="A56"/>
      <c r="B56"/>
      <c r="C56"/>
      <c r="D56"/>
      <c r="U56" s="1"/>
      <c r="V56" s="2"/>
    </row>
    <row r="57" spans="1:4" ht="12.75">
      <c r="A57"/>
      <c r="B57"/>
      <c r="C57"/>
      <c r="D57"/>
    </row>
    <row r="58" spans="1:14" ht="12.75">
      <c r="A58"/>
      <c r="B58"/>
      <c r="C58"/>
      <c r="D58"/>
      <c r="M58" s="1"/>
      <c r="N58" s="2"/>
    </row>
    <row r="59" spans="1:14" ht="12.75">
      <c r="A59"/>
      <c r="B59"/>
      <c r="C59"/>
      <c r="D59"/>
      <c r="M59" s="1"/>
      <c r="N59" s="2"/>
    </row>
    <row r="60" spans="1:14" ht="12.75">
      <c r="A60"/>
      <c r="B60"/>
      <c r="C60"/>
      <c r="D60"/>
      <c r="M60" s="1"/>
      <c r="N60" s="2"/>
    </row>
    <row r="61" spans="5:14" ht="12.75">
      <c r="E61" s="1"/>
      <c r="F61" s="2"/>
      <c r="M61" s="1"/>
      <c r="N61" s="2"/>
    </row>
    <row r="62" spans="5:14" ht="12.75">
      <c r="E62" s="1"/>
      <c r="F62" s="2"/>
      <c r="M62" s="1"/>
      <c r="N62" s="2"/>
    </row>
    <row r="63" spans="5:6" ht="12.75">
      <c r="E63" s="1"/>
      <c r="F63" s="2"/>
    </row>
    <row r="64" spans="5:6" ht="12.75">
      <c r="E64" s="1"/>
      <c r="F64" s="2"/>
    </row>
    <row r="65" spans="5:6" ht="12.75">
      <c r="E65" s="1"/>
      <c r="F65" s="2"/>
    </row>
    <row r="66" spans="1:4" ht="12.75">
      <c r="A66"/>
      <c r="B66"/>
      <c r="C66"/>
      <c r="D66"/>
    </row>
    <row r="67" spans="1:4" ht="12.75">
      <c r="A67"/>
      <c r="B67"/>
      <c r="C67"/>
      <c r="D67"/>
    </row>
    <row r="68" spans="1:4" ht="12.75">
      <c r="A68"/>
      <c r="B68"/>
      <c r="C68"/>
      <c r="D68"/>
    </row>
    <row r="69" spans="1:4" ht="12.75">
      <c r="A69"/>
      <c r="B69"/>
      <c r="C69"/>
      <c r="D69"/>
    </row>
    <row r="70" spans="1:4" ht="12.75">
      <c r="A70"/>
      <c r="B70"/>
      <c r="C70"/>
      <c r="D70"/>
    </row>
    <row r="71" spans="5:6" ht="12.75">
      <c r="E71" s="1"/>
      <c r="F71" s="2"/>
    </row>
    <row r="72" spans="5:6" ht="12.75">
      <c r="E72" s="1"/>
      <c r="F72" s="2"/>
    </row>
    <row r="73" spans="5:6" ht="12.75">
      <c r="E73" s="1"/>
      <c r="F73" s="2"/>
    </row>
    <row r="74" spans="5:6" ht="12.75">
      <c r="E74" s="1"/>
      <c r="F74" s="2"/>
    </row>
    <row r="75" spans="5:6" ht="12.75">
      <c r="E75" s="1"/>
      <c r="F75" s="2"/>
    </row>
    <row r="76" spans="1:4" ht="12.75">
      <c r="A76"/>
      <c r="B76"/>
      <c r="C76"/>
      <c r="D76"/>
    </row>
    <row r="77" spans="1:4" ht="12.75">
      <c r="A77"/>
      <c r="B77"/>
      <c r="C77"/>
      <c r="D77"/>
    </row>
    <row r="78" spans="1:4" ht="12.75">
      <c r="A78"/>
      <c r="B78"/>
      <c r="C78"/>
      <c r="D78"/>
    </row>
    <row r="79" spans="1:4" ht="12.75">
      <c r="A79"/>
      <c r="B79"/>
      <c r="C79"/>
      <c r="D79"/>
    </row>
    <row r="80" spans="1:4" ht="12.75">
      <c r="A80"/>
      <c r="B80"/>
      <c r="C80"/>
      <c r="D80"/>
    </row>
    <row r="81" spans="5:6" ht="12.75">
      <c r="E81" s="1"/>
      <c r="F81" s="2"/>
    </row>
    <row r="82" spans="5:6" ht="12.75">
      <c r="E82" s="1"/>
      <c r="F82" s="2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68"/>
  <sheetViews>
    <sheetView zoomScalePageLayoutView="0" workbookViewId="0" topLeftCell="A1">
      <selection activeCell="F48" sqref="F48"/>
    </sheetView>
  </sheetViews>
  <sheetFormatPr defaultColWidth="11.7109375" defaultRowHeight="12.75"/>
  <cols>
    <col min="1" max="1" width="5.140625" style="0" customWidth="1"/>
    <col min="2" max="4" width="6.140625" style="0" hidden="1" customWidth="1"/>
    <col min="5" max="5" width="16.57421875" style="0" customWidth="1"/>
    <col min="6" max="6" width="22.57421875" style="0" customWidth="1"/>
    <col min="7" max="7" width="5.8515625" style="0" customWidth="1"/>
    <col min="8" max="8" width="11.7109375" style="0" customWidth="1"/>
    <col min="9" max="9" width="7.00390625" style="0" customWidth="1"/>
    <col min="10" max="12" width="11.7109375" style="0" hidden="1" customWidth="1"/>
    <col min="13" max="13" width="17.7109375" style="0" customWidth="1"/>
    <col min="14" max="14" width="24.57421875" style="0" customWidth="1"/>
    <col min="15" max="15" width="5.8515625" style="0" customWidth="1"/>
    <col min="16" max="16" width="11.7109375" style="0" customWidth="1"/>
    <col min="17" max="17" width="8.00390625" style="0" customWidth="1"/>
    <col min="18" max="20" width="11.7109375" style="0" hidden="1" customWidth="1"/>
    <col min="21" max="21" width="17.7109375" style="0" customWidth="1"/>
    <col min="22" max="22" width="24.7109375" style="0" customWidth="1"/>
    <col min="23" max="23" width="5.8515625" style="0" customWidth="1"/>
    <col min="24" max="24" width="11.7109375" style="0" customWidth="1"/>
    <col min="25" max="25" width="8.28125" style="0" customWidth="1"/>
    <col min="26" max="28" width="11.7109375" style="0" hidden="1" customWidth="1"/>
    <col min="29" max="29" width="17.7109375" style="0" customWidth="1"/>
    <col min="30" max="30" width="24.57421875" style="0" customWidth="1"/>
    <col min="31" max="31" width="5.8515625" style="0" customWidth="1"/>
    <col min="32" max="32" width="11.7109375" style="0" customWidth="1"/>
    <col min="33" max="33" width="12.57421875" style="0" customWidth="1"/>
    <col min="34" max="36" width="11.7109375" style="0" customWidth="1"/>
    <col min="37" max="37" width="17.7109375" style="1" customWidth="1"/>
    <col min="38" max="38" width="24.7109375" style="2" customWidth="1"/>
    <col min="39" max="39" width="13.7109375" style="0" customWidth="1"/>
  </cols>
  <sheetData>
    <row r="1" spans="1:15" ht="12.75">
      <c r="A1" s="15" t="s">
        <v>61</v>
      </c>
      <c r="B1" s="1"/>
      <c r="C1" s="1"/>
      <c r="D1" s="1"/>
      <c r="G1" s="15"/>
      <c r="H1" s="15"/>
      <c r="I1" s="15"/>
      <c r="J1" s="15"/>
      <c r="K1" s="15"/>
      <c r="L1" s="15"/>
      <c r="M1" s="15"/>
      <c r="N1" s="15"/>
      <c r="O1" s="15"/>
    </row>
    <row r="2" spans="1:39" ht="12.75">
      <c r="A2" s="16"/>
      <c r="B2" s="16"/>
      <c r="C2" s="16"/>
      <c r="D2" s="16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8"/>
      <c r="AH2" s="18"/>
      <c r="AI2" s="18"/>
      <c r="AJ2" s="18"/>
      <c r="AK2" s="16"/>
      <c r="AL2" s="19"/>
      <c r="AM2" s="17"/>
    </row>
    <row r="3" spans="1:39" ht="18.75">
      <c r="A3" s="20" t="s">
        <v>6</v>
      </c>
      <c r="B3" s="20"/>
      <c r="C3" s="20"/>
      <c r="D3" s="20"/>
      <c r="E3" s="55"/>
      <c r="F3" s="55"/>
      <c r="G3" s="55"/>
      <c r="I3" s="20" t="s">
        <v>7</v>
      </c>
      <c r="J3" s="20"/>
      <c r="K3" s="20"/>
      <c r="L3" s="20"/>
      <c r="M3" s="20"/>
      <c r="N3" s="20"/>
      <c r="O3" s="20"/>
      <c r="Q3" s="20" t="s">
        <v>8</v>
      </c>
      <c r="R3" s="20"/>
      <c r="S3" s="20"/>
      <c r="T3" s="20"/>
      <c r="U3" s="20"/>
      <c r="V3" s="20"/>
      <c r="W3" s="20"/>
      <c r="Y3" s="20" t="s">
        <v>9</v>
      </c>
      <c r="Z3" s="20"/>
      <c r="AA3" s="20"/>
      <c r="AB3" s="20"/>
      <c r="AC3" s="20"/>
      <c r="AD3" s="20"/>
      <c r="AE3" s="20"/>
      <c r="AG3" s="20" t="s">
        <v>10</v>
      </c>
      <c r="AH3" s="20"/>
      <c r="AI3" s="20"/>
      <c r="AJ3" s="20"/>
      <c r="AK3" s="20"/>
      <c r="AL3" s="20"/>
      <c r="AM3" s="20"/>
    </row>
    <row r="4" spans="1:39" s="23" customFormat="1" ht="15.75">
      <c r="A4" s="22"/>
      <c r="B4" s="22"/>
      <c r="C4" s="22"/>
      <c r="D4" s="22"/>
      <c r="E4" s="21"/>
      <c r="F4" s="21"/>
      <c r="G4" s="21"/>
      <c r="I4" s="22"/>
      <c r="J4" s="22"/>
      <c r="K4" s="22"/>
      <c r="L4" s="22"/>
      <c r="M4" s="22"/>
      <c r="N4" s="22"/>
      <c r="O4" s="22"/>
      <c r="Q4" s="22"/>
      <c r="R4" s="22"/>
      <c r="S4" s="22"/>
      <c r="T4" s="22"/>
      <c r="U4" s="22"/>
      <c r="V4" s="22"/>
      <c r="W4" s="22"/>
      <c r="Y4" s="22"/>
      <c r="Z4" s="22"/>
      <c r="AA4" s="22"/>
      <c r="AB4" s="22"/>
      <c r="AC4" s="22"/>
      <c r="AD4" s="22"/>
      <c r="AE4" s="22"/>
      <c r="AG4" s="22"/>
      <c r="AH4" s="22"/>
      <c r="AI4" s="22"/>
      <c r="AJ4" s="22"/>
      <c r="AK4" s="22"/>
      <c r="AL4" s="22"/>
      <c r="AM4" s="22"/>
    </row>
    <row r="5" spans="1:39" s="23" customFormat="1" ht="15.75">
      <c r="A5" s="22"/>
      <c r="B5" s="22"/>
      <c r="C5" s="22"/>
      <c r="D5" s="22"/>
      <c r="E5" s="24" t="s">
        <v>2</v>
      </c>
      <c r="F5" s="24" t="s">
        <v>3</v>
      </c>
      <c r="G5" s="21"/>
      <c r="I5" s="22"/>
      <c r="J5" s="22"/>
      <c r="K5" s="22"/>
      <c r="L5" s="22"/>
      <c r="M5" s="24" t="s">
        <v>2</v>
      </c>
      <c r="N5" s="24" t="s">
        <v>3</v>
      </c>
      <c r="O5" s="22"/>
      <c r="Q5" s="22"/>
      <c r="R5" s="22"/>
      <c r="S5" s="22"/>
      <c r="T5" s="22"/>
      <c r="U5" s="24" t="s">
        <v>2</v>
      </c>
      <c r="V5" s="24" t="s">
        <v>3</v>
      </c>
      <c r="W5" s="22"/>
      <c r="Y5" s="22"/>
      <c r="Z5" s="22"/>
      <c r="AA5" s="22"/>
      <c r="AB5" s="22"/>
      <c r="AC5" s="24" t="s">
        <v>2</v>
      </c>
      <c r="AD5" s="24" t="s">
        <v>3</v>
      </c>
      <c r="AE5" s="22"/>
      <c r="AG5" s="22"/>
      <c r="AH5" s="22"/>
      <c r="AI5" s="22"/>
      <c r="AJ5" s="22"/>
      <c r="AK5" s="22"/>
      <c r="AL5" s="22"/>
      <c r="AM5" s="22"/>
    </row>
    <row r="6" spans="1:39" ht="12.75">
      <c r="A6" s="25" t="s">
        <v>11</v>
      </c>
      <c r="B6" s="25"/>
      <c r="C6" s="25"/>
      <c r="D6" s="25"/>
      <c r="E6" s="1"/>
      <c r="F6" s="2"/>
      <c r="G6" s="26" t="s">
        <v>12</v>
      </c>
      <c r="M6" s="1"/>
      <c r="N6" s="2"/>
      <c r="U6" s="1"/>
      <c r="V6" s="2"/>
      <c r="AC6" s="1"/>
      <c r="AD6" s="2"/>
      <c r="AG6" s="27" t="s">
        <v>1</v>
      </c>
      <c r="AH6" s="28" t="s">
        <v>81</v>
      </c>
      <c r="AI6" s="28" t="s">
        <v>82</v>
      </c>
      <c r="AJ6" s="28" t="s">
        <v>83</v>
      </c>
      <c r="AK6" s="28" t="s">
        <v>2</v>
      </c>
      <c r="AL6" s="29" t="s">
        <v>3</v>
      </c>
      <c r="AM6" s="30" t="s">
        <v>13</v>
      </c>
    </row>
    <row r="7" spans="1:39" ht="12.75">
      <c r="A7" s="31">
        <v>1</v>
      </c>
      <c r="B7" s="32">
        <f>'liste des compétiteurs'!B10</f>
        <v>196500</v>
      </c>
      <c r="C7" s="32">
        <f>'liste des compétiteurs'!C10</f>
        <v>2970670000586</v>
      </c>
      <c r="D7" s="32" t="str">
        <f>'liste des compétiteurs'!D10</f>
        <v>MERIGNAC</v>
      </c>
      <c r="E7" s="32" t="str">
        <f>'liste des compétiteurs'!E10</f>
        <v>SAM ROLLER SPORTS</v>
      </c>
      <c r="F7" s="33" t="str">
        <f>'liste des compétiteurs'!F10</f>
        <v>Granjon Zoe</v>
      </c>
      <c r="G7" s="34"/>
      <c r="I7" s="35" t="s">
        <v>14</v>
      </c>
      <c r="J7" s="35"/>
      <c r="K7" s="35"/>
      <c r="L7" s="35"/>
      <c r="M7" s="1"/>
      <c r="N7" s="2"/>
      <c r="O7" s="26" t="s">
        <v>12</v>
      </c>
      <c r="Q7" s="35" t="s">
        <v>15</v>
      </c>
      <c r="R7" s="35"/>
      <c r="S7" s="35"/>
      <c r="T7" s="35"/>
      <c r="U7" s="1"/>
      <c r="V7" s="2"/>
      <c r="W7" s="26" t="s">
        <v>12</v>
      </c>
      <c r="Y7" s="35" t="s">
        <v>16</v>
      </c>
      <c r="Z7" s="35"/>
      <c r="AA7" s="35"/>
      <c r="AB7" s="35"/>
      <c r="AC7" s="1"/>
      <c r="AD7" s="2"/>
      <c r="AE7" s="26" t="s">
        <v>12</v>
      </c>
      <c r="AG7" s="36">
        <v>1</v>
      </c>
      <c r="AH7" s="32" t="b">
        <f>IF($AE$8=1,Z$8,IF($AE$9=1,Z$9,IF($AE$10=1,Z$10,IF($AE$11=1,Z$11))))</f>
        <v>0</v>
      </c>
      <c r="AI7" s="32" t="b">
        <f>IF($AE$8=1,AA$8,IF($AE$9=1,AA$9,IF($AE$10=1,AA$10,IF($AE$11=1,AA$11))))</f>
        <v>0</v>
      </c>
      <c r="AJ7" s="32" t="b">
        <f>IF($AE$8=1,AB$8,IF($AE$9=1,AB$9,IF($AE$10=1,AB$10,IF($AE$11=1,AB$11))))</f>
        <v>0</v>
      </c>
      <c r="AK7" s="32" t="b">
        <f>IF($AE$8=1,AC$8,IF($AE$9=1,AC$9,IF($AE$10=1,AC$10,IF($AE$11=1,AC$11))))</f>
        <v>0</v>
      </c>
      <c r="AL7" s="32" t="b">
        <f>IF($AE$8=1,AD$8,IF($AE$9=1,AD$9,IF($AE$10=1,AD$10,IF($AE$11=1,AD$11))))</f>
        <v>0</v>
      </c>
      <c r="AM7" s="37"/>
    </row>
    <row r="8" spans="1:39" ht="12.75">
      <c r="A8" s="38">
        <v>12</v>
      </c>
      <c r="B8" s="39">
        <f>'liste des compétiteurs'!B21</f>
        <v>0</v>
      </c>
      <c r="C8" s="39">
        <f>'liste des compétiteurs'!C21</f>
        <v>0</v>
      </c>
      <c r="D8" s="39">
        <f>'liste des compétiteurs'!D21</f>
        <v>0</v>
      </c>
      <c r="E8" s="39">
        <f>'liste des compétiteurs'!E21</f>
        <v>0</v>
      </c>
      <c r="F8" s="14">
        <f>'liste des compétiteurs'!F21</f>
        <v>0</v>
      </c>
      <c r="G8" s="34"/>
      <c r="I8" s="40" t="s">
        <v>17</v>
      </c>
      <c r="J8" s="32" t="b">
        <f>IF(G7=1,B7,IF(G8=1,B8,IF(G9=1,B9,IF(G10=1,B10))))</f>
        <v>0</v>
      </c>
      <c r="K8" s="32" t="b">
        <f>IF(G7=1,C7,IF(G8=1,C8,IF(G9=1,C9,IF(G10=1,C10))))</f>
        <v>0</v>
      </c>
      <c r="L8" s="32" t="b">
        <f>IF(G7=1,D7,IF(G8=1,D8,IF(G9=1,D9,IF(G10=1,D10))))</f>
        <v>0</v>
      </c>
      <c r="M8" s="32" t="b">
        <f>IF(G7=1,E7,IF(G8=1,E8,IF(G9=1,E9,IF(G10=1,E10))))</f>
        <v>0</v>
      </c>
      <c r="N8" s="33" t="b">
        <f>IF(G7=1,F7,IF(G8=1,F8,IF(G9=1,F9,IF(G10=1,F10))))</f>
        <v>0</v>
      </c>
      <c r="O8" s="34"/>
      <c r="Q8" s="40" t="s">
        <v>18</v>
      </c>
      <c r="R8" s="32" t="b">
        <f>IF(O8=1,J8,IF(O9=1,J9,IF(O10=1,J10)))</f>
        <v>0</v>
      </c>
      <c r="S8" s="32" t="b">
        <f>IF(O8=1,K8,IF(O9=1,K9,IF(O10=1,K10)))</f>
        <v>0</v>
      </c>
      <c r="T8" s="32" t="b">
        <f>IF(O8=1,L8,IF(O9=1,L9,IF(O10=1,L10)))</f>
        <v>0</v>
      </c>
      <c r="U8" s="32" t="b">
        <f>IF(O8=1,M8,IF(O9=1,M9,IF(O10=1,M10)))</f>
        <v>0</v>
      </c>
      <c r="V8" s="33" t="b">
        <f>IF(O8=1,N8,IF(O9=1,N9,IF(O10=1,N10)))</f>
        <v>0</v>
      </c>
      <c r="W8" s="34"/>
      <c r="Y8" s="40" t="s">
        <v>19</v>
      </c>
      <c r="Z8" s="32" t="b">
        <f>IF(W8=1,R8,IF(W9=1,R9,IF(W10=1,R10,IF(W11=1,R11))))</f>
        <v>0</v>
      </c>
      <c r="AA8" s="32" t="b">
        <f>IF(W8=1,S8,IF(W9=1,S9,IF(W10=1,S10,IF(W11=1,S11))))</f>
        <v>0</v>
      </c>
      <c r="AB8" s="32" t="b">
        <f>IF(W8=1,T8,IF(W9=1,T9,IF(W10=1,T10,IF(W11=1,T11))))</f>
        <v>0</v>
      </c>
      <c r="AC8" s="32" t="b">
        <f>IF(W8=1,U8,IF(W9=1,U9,IF(W10=1,U10,IF(W11=1,U11))))</f>
        <v>0</v>
      </c>
      <c r="AD8" s="33" t="b">
        <f>IF(W8=1,V8,IF(W9=1,V9,IF(W10=1,V10,IF(W11=1,V11))))</f>
        <v>0</v>
      </c>
      <c r="AE8" s="34"/>
      <c r="AG8" s="41">
        <v>2</v>
      </c>
      <c r="AH8" s="42" t="b">
        <f>IF($AE$8=2,Z$8,IF($AE$9=2,Z$9,IF($AE$10=2,Z$10,IF($AE$11=2,Z$11))))</f>
        <v>0</v>
      </c>
      <c r="AI8" s="42" t="b">
        <f>IF($AE$8=2,AA$8,IF($AE$9=2,AA$9,IF($AE$10=2,AA$10,IF($AE$11=2,AA$11))))</f>
        <v>0</v>
      </c>
      <c r="AJ8" s="42" t="b">
        <f>IF($AE$8=2,AB$8,IF($AE$9=2,AB$9,IF($AE$10=2,AB$10,IF($AE$11=2,AB$11))))</f>
        <v>0</v>
      </c>
      <c r="AK8" s="42" t="b">
        <f>IF($AE$8=2,AC$8,IF($AE$9=2,AC$9,IF($AE$10=2,AC$10,IF($AE$11=2,AC$11))))</f>
        <v>0</v>
      </c>
      <c r="AL8" s="42" t="b">
        <f>IF($AE$8=2,AD$8,IF($AE$9=2,AD$9,IF($AE$10=2,AD$10,IF($AE$11=2,AD$11))))</f>
        <v>0</v>
      </c>
      <c r="AM8" s="44"/>
    </row>
    <row r="9" spans="1:39" ht="12.75">
      <c r="A9" s="38">
        <v>13</v>
      </c>
      <c r="B9" s="14">
        <f>'liste des compétiteurs'!B22</f>
        <v>0</v>
      </c>
      <c r="C9" s="14">
        <f>'liste des compétiteurs'!C22</f>
        <v>0</v>
      </c>
      <c r="D9" s="14">
        <f>'liste des compétiteurs'!D22</f>
        <v>0</v>
      </c>
      <c r="E9" s="39">
        <f>'liste des compétiteurs'!E22</f>
        <v>0</v>
      </c>
      <c r="F9" s="14">
        <f>'liste des compétiteurs'!F22</f>
        <v>0</v>
      </c>
      <c r="G9" s="34"/>
      <c r="I9" s="45" t="s">
        <v>36</v>
      </c>
      <c r="J9" s="56" t="b">
        <f>IF(G13=2,B13,IF(G14=2,B14,IF(G15=2,B15,IF(G16=2,B16))))</f>
        <v>0</v>
      </c>
      <c r="K9" s="56" t="b">
        <f>IF(G13=2,C13,IF(G14=2,C14,IF(G15=2,C15,IF(G16=2,C16))))</f>
        <v>0</v>
      </c>
      <c r="L9" s="56" t="b">
        <f>IF(G13=2,D13,IF(G14=2,D14,IF(G15=2,D15,IF(G16=2,D16))))</f>
        <v>0</v>
      </c>
      <c r="M9" s="56" t="b">
        <f>IF(G13=2,E13,IF(G14=2,E14,IF(G15=2,E15,IF(G16=2,E16))))</f>
        <v>0</v>
      </c>
      <c r="N9" s="14" t="b">
        <f>IF(G13=2,F13,IF(G14=2,F14,IF(G15=2,F15,IF(G16=2,F16))))</f>
        <v>0</v>
      </c>
      <c r="O9" s="34"/>
      <c r="Q9" s="45" t="s">
        <v>21</v>
      </c>
      <c r="R9" s="56" t="b">
        <f>IF(O13=1,J13,IF(O14=1,J14,IF(O15=1,J15)))</f>
        <v>0</v>
      </c>
      <c r="S9" s="56" t="b">
        <f>IF(O13=1,K13,IF(O14=1,K14,IF(O15=1,K15)))</f>
        <v>0</v>
      </c>
      <c r="T9" s="56" t="b">
        <f>IF(O13=1,L13,IF(O14=1,L14,IF(O15=1,L15)))</f>
        <v>0</v>
      </c>
      <c r="U9" s="56" t="b">
        <f>IF(O13=1,M13,IF(O14=1,M14,IF(O15=1,M15)))</f>
        <v>0</v>
      </c>
      <c r="V9" s="14" t="b">
        <f>IF(O13=1,N13,IF(O14=1,N14,IF(O15=1,N15)))</f>
        <v>0</v>
      </c>
      <c r="W9" s="34"/>
      <c r="Y9" s="45" t="s">
        <v>22</v>
      </c>
      <c r="Z9" s="56" t="b">
        <f>IF(W14=1,R14,IF(W15=1,R15,IF(W16=1,R16,IF(W17=1,R17))))</f>
        <v>0</v>
      </c>
      <c r="AA9" s="56" t="b">
        <f>IF(W14=1,S14,IF(W15=1,S15,IF(W16=1,S16,IF(W17=1,S17))))</f>
        <v>0</v>
      </c>
      <c r="AB9" s="56" t="b">
        <f>IF(W14=1,T14,IF(W15=1,T15,IF(W16=1,T16,IF(W17=1,T17))))</f>
        <v>0</v>
      </c>
      <c r="AC9" s="56" t="b">
        <f>IF(W14=1,U14,IF(W15=1,U15,IF(W16=1,U16,IF(W17=1,U17))))</f>
        <v>0</v>
      </c>
      <c r="AD9" s="14" t="b">
        <f>IF(W14=1,V14,IF(W15=1,V15,IF(W16=1,V16,IF(W17=1,V17))))</f>
        <v>0</v>
      </c>
      <c r="AE9" s="34"/>
      <c r="AG9" s="41">
        <v>3</v>
      </c>
      <c r="AH9" s="42" t="b">
        <f>IF($AE$8=3,Z$8,IF($AE$9=3,Z$9,IF($AE$10=3,Z$10,IF($AE$11=3,Z$11))))</f>
        <v>0</v>
      </c>
      <c r="AI9" s="42" t="b">
        <f>IF($AE$8=3,AA$8,IF($AE$9=3,AA$9,IF($AE$10=3,AA$10,IF($AE$11=3,AA$11))))</f>
        <v>0</v>
      </c>
      <c r="AJ9" s="42" t="b">
        <f>IF($AE$8=3,AB$8,IF($AE$9=3,AB$9,IF($AE$10=3,AB$10,IF($AE$11=3,AB$11))))</f>
        <v>0</v>
      </c>
      <c r="AK9" s="42" t="b">
        <f>IF($AE$8=3,AC$8,IF($AE$9=3,AC$9,IF($AE$10=3,AC$10,IF($AE$11=3,AC$11))))</f>
        <v>0</v>
      </c>
      <c r="AL9" s="42" t="b">
        <f>IF($AE$8=3,AD$8,IF($AE$9=3,AD$9,IF($AE$10=3,AD$10,IF($AE$11=3,AD$11))))</f>
        <v>0</v>
      </c>
      <c r="AM9" s="44"/>
    </row>
    <row r="10" spans="1:39" ht="12.75">
      <c r="A10" s="47">
        <v>24</v>
      </c>
      <c r="B10" s="49">
        <f>'liste des compétiteurs'!B33</f>
        <v>0</v>
      </c>
      <c r="C10" s="49">
        <f>'liste des compétiteurs'!C33</f>
        <v>0</v>
      </c>
      <c r="D10" s="49">
        <f>'liste des compétiteurs'!D33</f>
        <v>0</v>
      </c>
      <c r="E10" s="48">
        <f>'liste des compétiteurs'!E33</f>
        <v>0</v>
      </c>
      <c r="F10" s="49">
        <f>'liste des compétiteurs'!F33</f>
        <v>0</v>
      </c>
      <c r="G10" s="50"/>
      <c r="I10" s="51" t="s">
        <v>23</v>
      </c>
      <c r="J10" s="57" t="b">
        <f>IF(G19=2,B19,IF(G20=2,B20,IF(G21=2,B21,IF(G22=2,B22))))</f>
        <v>0</v>
      </c>
      <c r="K10" s="57" t="b">
        <f>IF(G19=2,C19,IF(G20=2,C20,IF(G21=2,C21,IF(G22=2,C22))))</f>
        <v>0</v>
      </c>
      <c r="L10" s="57" t="b">
        <f>IF(G19=2,D19,IF(G20=2,D20,IF(G21=2,D21,IF(G22=2,D22))))</f>
        <v>0</v>
      </c>
      <c r="M10" s="57" t="b">
        <f>IF(G19=2,E19,IF(G20=2,E20,IF(G21=2,E21,IF(G22=2,E22))))</f>
        <v>0</v>
      </c>
      <c r="N10" s="49" t="b">
        <f>IF(G19=2,F19,IF(G20=2,F20,IF(G21=2,F21,IF(G22=2,F22))))</f>
        <v>0</v>
      </c>
      <c r="O10" s="50"/>
      <c r="Q10" s="45" t="s">
        <v>24</v>
      </c>
      <c r="R10" s="56" t="b">
        <f>IF(O18=2,J18,IF(O19=2,J19,IF(O20=2,J20)))</f>
        <v>0</v>
      </c>
      <c r="S10" s="56" t="b">
        <f>IF(O18=2,K18,IF(O19=2,K19,IF(O20=2,K20)))</f>
        <v>0</v>
      </c>
      <c r="T10" s="56" t="b">
        <f>IF(O18=2,L18,IF(O19=2,L19,IF(O20=2,L20)))</f>
        <v>0</v>
      </c>
      <c r="U10" s="56" t="b">
        <f>IF(O18=2,M18,IF(O19=2,M19,IF(O20=2,M20)))</f>
        <v>0</v>
      </c>
      <c r="V10" s="14" t="b">
        <f>IF(O18=2,N18,IF(O19=2,N19,IF(O20=2,N20)))</f>
        <v>0</v>
      </c>
      <c r="W10" s="34"/>
      <c r="Y10" s="45" t="s">
        <v>25</v>
      </c>
      <c r="Z10" s="56" t="b">
        <f>IF(W8=2,R8,IF(W9=2,R9,IF(W10=2,R10,IF(W11=2,R11))))</f>
        <v>0</v>
      </c>
      <c r="AA10" s="56" t="b">
        <f>IF(W8=2,S8,IF(W9=2,S9,IF(W10=2,S10,IF(W11=2,S11))))</f>
        <v>0</v>
      </c>
      <c r="AB10" s="56" t="b">
        <f>IF(W8=2,T8,IF(W9=2,T9,IF(W10=2,T10,IF(W11=2,T11))))</f>
        <v>0</v>
      </c>
      <c r="AC10" s="56" t="b">
        <f>IF(W8=2,U8,IF(W9=2,U9,IF(W10=2,U10,IF(W11=2,U11))))</f>
        <v>0</v>
      </c>
      <c r="AD10" s="14" t="b">
        <f>IF(W8=2,V8,IF(W9=2,V9,IF(W10=2,V10,IF(W11=2,V11))))</f>
        <v>0</v>
      </c>
      <c r="AE10" s="34"/>
      <c r="AG10" s="41">
        <v>4</v>
      </c>
      <c r="AH10" s="42" t="b">
        <f>IF($AE$8=4,Z$8,IF($AE$9=4,Z$9,IF($AE$10=4,Z$10,IF($AE$11=4,Z$11))))</f>
        <v>0</v>
      </c>
      <c r="AI10" s="42" t="b">
        <f>IF($AE$8=4,AA$8,IF($AE$9=4,AA$9,IF($AE$10=4,AA$10,IF($AE$11=4,AA$11))))</f>
        <v>0</v>
      </c>
      <c r="AJ10" s="42" t="b">
        <f>IF($AE$8=4,AB$8,IF($AE$9=4,AB$9,IF($AE$10=4,AB$10,IF($AE$11=4,AB$11))))</f>
        <v>0</v>
      </c>
      <c r="AK10" s="42" t="b">
        <f>IF($AE$8=4,AC$8,IF($AE$9=4,AC$9,IF($AE$10=4,AC$10,IF($AE$11=4,AC$11))))</f>
        <v>0</v>
      </c>
      <c r="AL10" s="42" t="b">
        <f>IF($AE$8=4,AD$8,IF($AE$9=4,AD$9,IF($AE$10=4,AD$10,IF($AE$11=4,AD$11))))</f>
        <v>0</v>
      </c>
      <c r="AM10" s="44"/>
    </row>
    <row r="11" spans="1:39" ht="12.75">
      <c r="A11" s="1"/>
      <c r="B11" s="1"/>
      <c r="C11" s="1"/>
      <c r="D11" s="1"/>
      <c r="E11" s="89"/>
      <c r="F11" s="90"/>
      <c r="Q11" s="51" t="s">
        <v>27</v>
      </c>
      <c r="R11" s="48" t="b">
        <f>IF(O23=2,J23,IF(O24=2,J24,IF(O25=2,J25)))</f>
        <v>0</v>
      </c>
      <c r="S11" s="48" t="b">
        <f>IF(O23=2,K23,IF(O24=2,K24,IF(O25=2,K25)))</f>
        <v>0</v>
      </c>
      <c r="T11" s="48" t="b">
        <f>IF(O23=2,L23,IF(O24=2,L24,IF(O25=2,L25)))</f>
        <v>0</v>
      </c>
      <c r="U11" s="48" t="b">
        <f>IF(O23=2,M23,IF(O24=2,M24,IF(O25=2,M25)))</f>
        <v>0</v>
      </c>
      <c r="V11" s="49" t="b">
        <f>IF(O23=2,N23,IF(O24=2,N24,IF(O25=2,N25)))</f>
        <v>0</v>
      </c>
      <c r="W11" s="50"/>
      <c r="Y11" s="51" t="s">
        <v>28</v>
      </c>
      <c r="Z11" s="48" t="b">
        <f>IF(W14=2,R14,IF(W15=2,R15,IF(W16=2,R16,IF(W17=2,R17))))</f>
        <v>0</v>
      </c>
      <c r="AA11" s="48" t="b">
        <f>IF(W14=2,S14,IF(W15=2,S15,IF(W16=2,S16,IF(W17=2,S17))))</f>
        <v>0</v>
      </c>
      <c r="AB11" s="48" t="b">
        <f>IF(W14=2,T14,IF(W15=2,T15,IF(W16=2,T16,IF(W17=2,T17))))</f>
        <v>0</v>
      </c>
      <c r="AC11" s="48" t="b">
        <f>IF(W14=2,U14,IF(W15=2,U15,IF(W16=2,U16,IF(W17=2,U17))))</f>
        <v>0</v>
      </c>
      <c r="AD11" s="49" t="b">
        <f>IF(W14=2,V14,IF(W15=2,V15,IF(W16=2,V16,IF(W17=2,V17))))</f>
        <v>0</v>
      </c>
      <c r="AE11" s="50"/>
      <c r="AG11" s="41">
        <v>5</v>
      </c>
      <c r="AH11" s="42" t="b">
        <f>IF($AE$14=1,Z$14,IF($AE$15=1,Z$15,IF($AE$16=1,Z$16,IF($AE$17=1,Z$17))))</f>
        <v>0</v>
      </c>
      <c r="AI11" s="42" t="b">
        <f>IF($AE$14=1,AA$14,IF($AE$15=1,AA$15,IF($AE$16=1,AA$16,IF($AE$17=1,AA$17))))</f>
        <v>0</v>
      </c>
      <c r="AJ11" s="42" t="b">
        <f>IF($AE$14=1,AB$14,IF($AE$15=1,AB$15,IF($AE$16=1,AB$16,IF($AE$17=1,AB$17))))</f>
        <v>0</v>
      </c>
      <c r="AK11" s="42" t="b">
        <f>IF($AE$14=1,AC$14,IF($AE$15=1,AC$15,IF($AE$16=1,AC$16,IF($AE$17=1,AC$17))))</f>
        <v>0</v>
      </c>
      <c r="AL11" s="42" t="b">
        <f>IF($AE$14=1,AD$14,IF($AE$15=1,AD$15,IF($AE$16=1,AD$16,IF($AE$17=1,AD$17))))</f>
        <v>0</v>
      </c>
      <c r="AM11" s="44"/>
    </row>
    <row r="12" spans="1:39" ht="12.75">
      <c r="A12" s="25" t="s">
        <v>29</v>
      </c>
      <c r="B12" s="1"/>
      <c r="C12" s="1"/>
      <c r="D12" s="1"/>
      <c r="E12" s="1"/>
      <c r="F12" s="2"/>
      <c r="G12" s="26" t="s">
        <v>12</v>
      </c>
      <c r="I12" s="35" t="s">
        <v>30</v>
      </c>
      <c r="J12" s="1"/>
      <c r="K12" s="1"/>
      <c r="L12" s="1"/>
      <c r="M12" s="1"/>
      <c r="N12" s="2"/>
      <c r="O12" s="26" t="s">
        <v>12</v>
      </c>
      <c r="R12" s="1"/>
      <c r="S12" s="1"/>
      <c r="T12" s="1"/>
      <c r="U12" s="1"/>
      <c r="V12" s="2"/>
      <c r="Z12" s="1"/>
      <c r="AA12" s="1"/>
      <c r="AB12" s="1"/>
      <c r="AC12" s="1"/>
      <c r="AD12" s="2"/>
      <c r="AG12" s="41">
        <v>6</v>
      </c>
      <c r="AH12" s="42" t="b">
        <f>IF($AE$14=2,Z$14,IF($AE$15=2,Z$15,IF($AE$16=2,Z$16,IF($AE$17=2,Z$17))))</f>
        <v>0</v>
      </c>
      <c r="AI12" s="42" t="b">
        <f>IF($AE$14=2,AA$14,IF($AE$15=2,AA$15,IF($AE$16=2,AA$16,IF($AE$17=2,AA$17))))</f>
        <v>0</v>
      </c>
      <c r="AJ12" s="42" t="b">
        <f>IF($AE$14=2,AB$14,IF($AE$15=2,AB$15,IF($AE$16=2,AB$16,IF($AE$17=2,AB$17))))</f>
        <v>0</v>
      </c>
      <c r="AK12" s="42" t="b">
        <f>IF($AE$14=2,AC$14,IF($AE$15=2,AC$15,IF($AE$16=2,AC$16,IF($AE$17=2,AC$17))))</f>
        <v>0</v>
      </c>
      <c r="AL12" s="42" t="b">
        <f>IF($AE$14=2,AD$14,IF($AE$15=2,AD$15,IF($AE$16=2,AD$16,IF($AE$17=2,AD$17))))</f>
        <v>0</v>
      </c>
      <c r="AM12" s="44"/>
    </row>
    <row r="13" spans="1:39" ht="12.75">
      <c r="A13" s="31">
        <v>5</v>
      </c>
      <c r="B13" s="32">
        <f>'liste des compétiteurs'!B14</f>
        <v>252270</v>
      </c>
      <c r="C13" s="32">
        <f>'liste des compétiteurs'!C14</f>
        <v>2040670001339</v>
      </c>
      <c r="D13" s="32" t="str">
        <f>'liste des compétiteurs'!D14</f>
        <v>MERY SUR OISE</v>
      </c>
      <c r="E13" s="32" t="str">
        <f>'liste des compétiteurs'!E14</f>
        <v>DRAGON RIDERS</v>
      </c>
      <c r="F13" s="33" t="str">
        <f>'liste des compétiteurs'!F14</f>
        <v>Amiand Sephora</v>
      </c>
      <c r="G13" s="34"/>
      <c r="I13" s="40" t="s">
        <v>33</v>
      </c>
      <c r="J13" s="32" t="b">
        <f>IF(G7=2,B7,IF(G8=2,B8,IF(G9=2,B9,IF(G10=2,B10))))</f>
        <v>0</v>
      </c>
      <c r="K13" s="32" t="b">
        <f>IF(G7=2,C7,IF(G8=2,C8,IF(G9=2,C9,IF(G10=2,C10))))</f>
        <v>0</v>
      </c>
      <c r="L13" s="32" t="b">
        <f>IF(G7=2,D7,IF(G8=2,D8,IF(G9=2,D9,IF(G10=2,D10))))</f>
        <v>0</v>
      </c>
      <c r="M13" s="32" t="b">
        <f>IF(G7=2,E7,IF(G8=2,E8,IF(G9=2,E9,IF(G10=2,E10))))</f>
        <v>0</v>
      </c>
      <c r="N13" s="33" t="b">
        <f>IF(G7=2,F7,IF(G8=2,F8,IF(G9=2,F9,IF(G10=2,F10))))</f>
        <v>0</v>
      </c>
      <c r="O13" s="34"/>
      <c r="Q13" s="35" t="s">
        <v>31</v>
      </c>
      <c r="R13" s="1"/>
      <c r="S13" s="1"/>
      <c r="T13" s="1"/>
      <c r="U13" s="1"/>
      <c r="V13" s="2"/>
      <c r="W13" s="26" t="s">
        <v>12</v>
      </c>
      <c r="Y13" s="35" t="s">
        <v>62</v>
      </c>
      <c r="Z13" s="1"/>
      <c r="AA13" s="1"/>
      <c r="AB13" s="1"/>
      <c r="AC13" s="1"/>
      <c r="AD13" s="2"/>
      <c r="AE13" s="26" t="s">
        <v>12</v>
      </c>
      <c r="AG13" s="41">
        <v>7</v>
      </c>
      <c r="AH13" s="42" t="b">
        <f>IF($AE$14=3,Z$14,IF($AE$15=3,Z$15,IF($AE$16=3,Z$16,IF($AE$17=3,Z$17))))</f>
        <v>0</v>
      </c>
      <c r="AI13" s="42" t="b">
        <f>IF($AE$14=3,AA$14,IF($AE$15=3,AA$15,IF($AE$16=3,AA$16,IF($AE$17=3,AA$17))))</f>
        <v>0</v>
      </c>
      <c r="AJ13" s="42" t="b">
        <f>IF($AE$14=3,AB$14,IF($AE$15=3,AB$15,IF($AE$16=3,AB$16,IF($AE$17=3,AB$17))))</f>
        <v>0</v>
      </c>
      <c r="AK13" s="42" t="b">
        <f>IF($AE$14=3,AC$14,IF($AE$15=3,AC$15,IF($AE$16=3,AC$16,IF($AE$17=3,AC$17))))</f>
        <v>0</v>
      </c>
      <c r="AL13" s="42" t="b">
        <f>IF($AE$14=3,AD$14,IF($AE$15=3,AD$15,IF($AE$16=3,AD$16,IF($AE$17=3,AD$17))))</f>
        <v>0</v>
      </c>
      <c r="AM13" s="44"/>
    </row>
    <row r="14" spans="1:39" ht="12.75">
      <c r="A14" s="38">
        <v>8</v>
      </c>
      <c r="B14" s="39">
        <f>'liste des compétiteurs'!B17</f>
        <v>384838</v>
      </c>
      <c r="C14" s="39">
        <f>'liste des compétiteurs'!C17</f>
        <v>2070670004273</v>
      </c>
      <c r="D14" s="39" t="str">
        <f>'liste des compétiteurs'!D17</f>
        <v>TOURS</v>
      </c>
      <c r="E14" s="39" t="str">
        <f>'liste des compétiteurs'!E17</f>
        <v>ROLLER CLUB LES NORDIKS DE TOURAINE</v>
      </c>
      <c r="F14" s="14" t="str">
        <f>'liste des compétiteurs'!F17</f>
        <v>Vaudeville Ondet Jeanne</v>
      </c>
      <c r="G14" s="34"/>
      <c r="I14" s="45" t="s">
        <v>39</v>
      </c>
      <c r="J14" s="56" t="b">
        <f>IF(G19=1,B19,IF(G20=1,B20,IF(G21=1,B21,IF(G22=1,B22))))</f>
        <v>0</v>
      </c>
      <c r="K14" s="56" t="b">
        <f>IF(G19=1,C19,IF(G20=1,C20,IF(G21=1,C21,IF(G22=1,C22))))</f>
        <v>0</v>
      </c>
      <c r="L14" s="56" t="b">
        <f>IF(G19=1,D19,IF(G20=1,D20,IF(G21=1,D21,IF(G22=1,D22))))</f>
        <v>0</v>
      </c>
      <c r="M14" s="56" t="b">
        <f>IF(G19=1,E19,IF(G20=1,E20,IF(G21=1,E21,IF(G22=1,E22))))</f>
        <v>0</v>
      </c>
      <c r="N14" s="14" t="b">
        <f>IF(G19=1,F19,IF(G20=1,F20,IF(G21=1,F21,IF(G22=1,F22))))</f>
        <v>0</v>
      </c>
      <c r="O14" s="34"/>
      <c r="Q14" s="40" t="s">
        <v>34</v>
      </c>
      <c r="R14" s="32" t="b">
        <f>IF(O8=2,J8,IF(O9=2,J9,IF(O10=2,J10)))</f>
        <v>0</v>
      </c>
      <c r="S14" s="32" t="b">
        <f>IF(O8=2,K8,IF(O9=2,K9,IF(O10=2,K10)))</f>
        <v>0</v>
      </c>
      <c r="T14" s="32" t="b">
        <f>IF(O8=2,L8,IF(O9=2,L9,IF(O10=2,L10)))</f>
        <v>0</v>
      </c>
      <c r="U14" s="32" t="b">
        <f>IF(O8=2,M8,IF(O9=2,M9,IF(O10=2,M10)))</f>
        <v>0</v>
      </c>
      <c r="V14" s="33" t="b">
        <f>IF(O8=2,N8,IF(O9=2,N9,IF(O10=2,N10)))</f>
        <v>0</v>
      </c>
      <c r="W14" s="34"/>
      <c r="Y14" s="40" t="s">
        <v>35</v>
      </c>
      <c r="Z14" s="32" t="b">
        <f>IF(W8=3,R8,IF(W9=3,R9,IF(W10=3,R10,IF(W11=3,R11))))</f>
        <v>0</v>
      </c>
      <c r="AA14" s="32" t="b">
        <f>IF(W8=3,S8,IF(W9=3,S9,IF(W10=3,S10,IF(W11=3,S11))))</f>
        <v>0</v>
      </c>
      <c r="AB14" s="32" t="b">
        <f>IF(W8=3,T8,IF(W9=3,T9,IF(W10=3,T10,IF(W11=3,T11))))</f>
        <v>0</v>
      </c>
      <c r="AC14" s="32" t="b">
        <f>IF(W8=3,U8,IF(W9=3,U9,IF(W10=3,U10,IF(W11=3,U11))))</f>
        <v>0</v>
      </c>
      <c r="AD14" s="33" t="b">
        <f>IF(W8=3,V8,IF(W9=3,V9,IF(W10=3,V10,IF(W11=3,V11))))</f>
        <v>0</v>
      </c>
      <c r="AE14" s="34"/>
      <c r="AG14" s="41">
        <v>8</v>
      </c>
      <c r="AH14" s="42" t="b">
        <f>IF($AE$14=4,Z$14,IF($AE$15=4,Z$15,IF($AE$16=4,Z$16,IF($AE$17=4,Z$17))))</f>
        <v>0</v>
      </c>
      <c r="AI14" s="42" t="b">
        <f>IF($AE$14=4,AA$14,IF($AE$15=4,AA$15,IF($AE$16=4,AA$16,IF($AE$17=4,AA$17))))</f>
        <v>0</v>
      </c>
      <c r="AJ14" s="42" t="b">
        <f>IF($AE$14=4,AB$14,IF($AE$15=4,AB$15,IF($AE$16=4,AB$16,IF($AE$17=4,AB$17))))</f>
        <v>0</v>
      </c>
      <c r="AK14" s="42" t="b">
        <f>IF($AE$14=4,AC$14,IF($AE$15=4,AC$15,IF($AE$16=4,AC$16,IF($AE$17=4,AC$17))))</f>
        <v>0</v>
      </c>
      <c r="AL14" s="42" t="b">
        <f>IF($AE$14=4,AD$14,IF($AE$15=4,AD$15,IF($AE$16=4,AD$16,IF($AE$17=4,AD$17))))</f>
        <v>0</v>
      </c>
      <c r="AM14" s="44"/>
    </row>
    <row r="15" spans="1:39" ht="12.75">
      <c r="A15" s="38">
        <v>17</v>
      </c>
      <c r="B15" s="39">
        <f>'liste des compétiteurs'!B26</f>
        <v>0</v>
      </c>
      <c r="C15" s="39">
        <f>'liste des compétiteurs'!C26</f>
        <v>0</v>
      </c>
      <c r="D15" s="39">
        <f>'liste des compétiteurs'!D26</f>
        <v>0</v>
      </c>
      <c r="E15" s="39">
        <f>'liste des compétiteurs'!E26</f>
        <v>0</v>
      </c>
      <c r="F15" s="14">
        <f>'liste des compétiteurs'!F26</f>
        <v>0</v>
      </c>
      <c r="G15" s="34"/>
      <c r="I15" s="51" t="s">
        <v>20</v>
      </c>
      <c r="J15" s="57" t="b">
        <f>IF(G13=1,B13,IF(G14=1,B14,IF(G15=1,B15,IF(G16=1,B16))))</f>
        <v>0</v>
      </c>
      <c r="K15" s="57" t="b">
        <f>IF(G13=1,C13,IF(G14=1,C14,IF(G15=1,C15,IF(G16=1,C16))))</f>
        <v>0</v>
      </c>
      <c r="L15" s="57" t="b">
        <f>IF(G13=1,D13,IF(G14=1,D14,IF(G15=1,D15,IF(G16=1,D16))))</f>
        <v>0</v>
      </c>
      <c r="M15" s="57" t="b">
        <f>IF(G13=1,E13,IF(G14=1,E14,IF(G15=1,E15,IF(G16=1,E16))))</f>
        <v>0</v>
      </c>
      <c r="N15" s="49" t="b">
        <f>IF(G13=1,F13,IF(G14=1,F14,IF(G15=1,F15,IF(G16=1,F16))))</f>
        <v>0</v>
      </c>
      <c r="O15" s="50"/>
      <c r="Q15" s="45" t="s">
        <v>37</v>
      </c>
      <c r="R15" s="56" t="b">
        <f>IF(O13=2,J13,IF(O14=2,J14,IF(O15=2,J15)))</f>
        <v>0</v>
      </c>
      <c r="S15" s="56" t="b">
        <f>IF(O13=2,K13,IF(O14=2,K14,IF(O15=2,K15)))</f>
        <v>0</v>
      </c>
      <c r="T15" s="56" t="b">
        <f>IF(O13=2,L13,IF(O14=2,L14,IF(O15=2,L15)))</f>
        <v>0</v>
      </c>
      <c r="U15" s="56" t="b">
        <f>IF(O13=2,M13,IF(O14=2,M14,IF(O15=2,M15)))</f>
        <v>0</v>
      </c>
      <c r="V15" s="14" t="b">
        <f>IF(O13=2,N13,IF(O14=2,N14,IF(O15=2,N15)))</f>
        <v>0</v>
      </c>
      <c r="W15" s="34"/>
      <c r="Y15" s="45" t="s">
        <v>38</v>
      </c>
      <c r="Z15" s="56" t="b">
        <f>IF(W14=3,R14,IF(W15=3,R15,IF(W16=3,R16,IF(W17=3,R17))))</f>
        <v>0</v>
      </c>
      <c r="AA15" s="56" t="b">
        <f>IF(W14=3,S14,IF(W15=3,S15,IF(W16=3,S16,IF(W17=3,S17))))</f>
        <v>0</v>
      </c>
      <c r="AB15" s="56" t="b">
        <f>IF(W14=3,T14,IF(W15=3,T15,IF(W16=3,T16,IF(W17=3,T17))))</f>
        <v>0</v>
      </c>
      <c r="AC15" s="56" t="b">
        <f>IF(W14=3,U14,IF(W15=3,U15,IF(W16=3,U16,IF(W17=3,U17))))</f>
        <v>0</v>
      </c>
      <c r="AD15" s="14" t="b">
        <f>IF(W14=3,V14,IF(W15=3,V15,IF(W16=3,V16,IF(W17=3,V17))))</f>
        <v>0</v>
      </c>
      <c r="AE15" s="34"/>
      <c r="AG15" s="41">
        <v>9</v>
      </c>
      <c r="AH15" s="42" t="b">
        <f>IF($O$8=3,J$8,IF($O$9=3,J$9,IF($O$10=3,J$10)))</f>
        <v>0</v>
      </c>
      <c r="AI15" s="42" t="b">
        <f>IF($O$8=3,K$8,IF($O$9=3,K$9,IF($O$10=3,K$10)))</f>
        <v>0</v>
      </c>
      <c r="AJ15" s="42" t="b">
        <f>IF($O$8=3,L$8,IF($O$9=3,L$9,IF($O$10=3,L$10)))</f>
        <v>0</v>
      </c>
      <c r="AK15" s="42" t="b">
        <f>IF($O$8=3,M$8,IF($O$9=3,M$9,IF($O$10=3,M$10)))</f>
        <v>0</v>
      </c>
      <c r="AL15" s="42" t="b">
        <f>IF($O$8=3,N$8,IF($O$9=3,N$9,IF($O$10=3,N$10)))</f>
        <v>0</v>
      </c>
      <c r="AM15" s="44"/>
    </row>
    <row r="16" spans="1:39" ht="12.75">
      <c r="A16" s="47">
        <v>20</v>
      </c>
      <c r="B16" s="48">
        <f>'liste des compétiteurs'!B29</f>
        <v>0</v>
      </c>
      <c r="C16" s="48">
        <f>'liste des compétiteurs'!C29</f>
        <v>0</v>
      </c>
      <c r="D16" s="48">
        <f>'liste des compétiteurs'!D29</f>
        <v>0</v>
      </c>
      <c r="E16" s="48">
        <f>'liste des compétiteurs'!E29</f>
        <v>0</v>
      </c>
      <c r="F16" s="49">
        <f>'liste des compétiteurs'!F29</f>
        <v>0</v>
      </c>
      <c r="G16" s="50"/>
      <c r="Q16" s="45" t="s">
        <v>40</v>
      </c>
      <c r="R16" s="56" t="b">
        <f>IF(O18=1,J18,IF(O19=1,J19,IF(O20=1,J20)))</f>
        <v>0</v>
      </c>
      <c r="S16" s="56" t="b">
        <f>IF(O18=1,K18,IF(O19=1,K19,IF(O20=1,K20)))</f>
        <v>0</v>
      </c>
      <c r="T16" s="56" t="b">
        <f>IF(O18=1,L18,IF(O19=1,L19,IF(O20=1,L20)))</f>
        <v>0</v>
      </c>
      <c r="U16" s="56" t="b">
        <f>IF(O18=1,M18,IF(O19=1,M19,IF(O20=1,M20)))</f>
        <v>0</v>
      </c>
      <c r="V16" s="14" t="b">
        <f>IF(O18=1,N18,IF(O19=1,N19,IF(O20=1,N20)))</f>
        <v>0</v>
      </c>
      <c r="W16" s="34"/>
      <c r="Y16" s="45" t="s">
        <v>41</v>
      </c>
      <c r="Z16" s="56" t="b">
        <f>IF(W8=4,R8,IF(W9=4,R9,IF(W10=4,R10,IF(W11=4,R11))))</f>
        <v>0</v>
      </c>
      <c r="AA16" s="56" t="b">
        <f>IF(W8=4,S8,IF(W9=4,S9,IF(W10=4,S10,IF(W11=4,S11))))</f>
        <v>0</v>
      </c>
      <c r="AB16" s="56" t="b">
        <f>IF(W8=4,T8,IF(W9=4,T9,IF(W10=4,T10,IF(W11=4,T11))))</f>
        <v>0</v>
      </c>
      <c r="AC16" s="56" t="b">
        <f>IF(W8=4,U8,IF(W9=4,U9,IF(W10=4,U10,IF(W11=4,U11))))</f>
        <v>0</v>
      </c>
      <c r="AD16" s="14" t="b">
        <f>IF(W8=4,V8,IF(W9=4,V9,IF(W10=4,V10,IF(W11=4,V11))))</f>
        <v>0</v>
      </c>
      <c r="AE16" s="34"/>
      <c r="AG16" s="41">
        <v>9</v>
      </c>
      <c r="AH16" s="42" t="b">
        <f>IF($O$13=3,J$13,IF($O$14=3,J$14,IF($O$15=3,J$15)))</f>
        <v>0</v>
      </c>
      <c r="AI16" s="42" t="b">
        <f>IF($O$13=3,K$13,IF($O$14=3,K$14,IF($O$15=3,K$15)))</f>
        <v>0</v>
      </c>
      <c r="AJ16" s="42" t="b">
        <f>IF($O$13=3,L$13,IF($O$14=3,L$14,IF($O$15=3,L$15)))</f>
        <v>0</v>
      </c>
      <c r="AK16" s="42" t="b">
        <f>IF($O$13=3,M$13,IF($O$14=3,M$14,IF($O$15=3,M$15)))</f>
        <v>0</v>
      </c>
      <c r="AL16" s="42" t="b">
        <f>IF($O$13=3,N$13,IF($O$14=3,N$14,IF($O$15=3,N$15)))</f>
        <v>0</v>
      </c>
      <c r="AM16" s="44"/>
    </row>
    <row r="17" spans="9:39" ht="12.75">
      <c r="I17" s="35" t="s">
        <v>46</v>
      </c>
      <c r="J17" s="1"/>
      <c r="K17" s="1"/>
      <c r="L17" s="1"/>
      <c r="M17" s="1"/>
      <c r="N17" s="2"/>
      <c r="O17" s="26" t="s">
        <v>12</v>
      </c>
      <c r="Q17" s="51" t="s">
        <v>43</v>
      </c>
      <c r="R17" s="48" t="b">
        <f>IF(O23=1,J23,IF(O24=1,J24,IF(O25=1,J25)))</f>
        <v>0</v>
      </c>
      <c r="S17" s="48" t="b">
        <f>IF(O23=1,K23,IF(O24=1,K24,IF(O25=1,K25)))</f>
        <v>0</v>
      </c>
      <c r="T17" s="48" t="b">
        <f>IF(O23=1,L23,IF(O24=1,L24,IF(O25=1,L25)))</f>
        <v>0</v>
      </c>
      <c r="U17" s="48" t="b">
        <f>IF(O23=1,M23,IF(O24=1,M24,IF(O25=1,M25)))</f>
        <v>0</v>
      </c>
      <c r="V17" s="49" t="b">
        <f>IF(O23=1,N23,IF(O24=1,N24,IF(O25=1,N25)))</f>
        <v>0</v>
      </c>
      <c r="W17" s="50"/>
      <c r="Y17" s="51" t="s">
        <v>44</v>
      </c>
      <c r="Z17" s="48" t="b">
        <f>IF(W14=4,R14,IF(W15=4,R15,IF(W16=4,R16,IF(W17=4,R17))))</f>
        <v>0</v>
      </c>
      <c r="AA17" s="48" t="b">
        <f>IF(W14=4,S14,IF(W15=4,S15,IF(W16=4,S16,IF(W17=4,S17))))</f>
        <v>0</v>
      </c>
      <c r="AB17" s="48" t="b">
        <f>IF(W14=4,T14,IF(W15=4,T15,IF(W16=4,T16,IF(W17=4,T17))))</f>
        <v>0</v>
      </c>
      <c r="AC17" s="48" t="b">
        <f>IF(W14=4,U14,IF(W15=4,U15,IF(W16=4,U16,IF(W17=4,U17))))</f>
        <v>0</v>
      </c>
      <c r="AD17" s="49" t="b">
        <f>IF(W14=4,V14,IF(W15=4,V15,IF(W16=4,V16,IF(W17=4,V17))))</f>
        <v>0</v>
      </c>
      <c r="AE17" s="50"/>
      <c r="AG17" s="41">
        <v>9</v>
      </c>
      <c r="AH17" s="42" t="b">
        <f>IF($O$18=3,J$18,IF($O$19=3,J$19,IF($O$20=3,J$20)))</f>
        <v>0</v>
      </c>
      <c r="AI17" s="42" t="b">
        <f>IF($O$18=3,K$18,IF($O$19=3,K$19,IF($O$20=3,K$20)))</f>
        <v>0</v>
      </c>
      <c r="AJ17" s="42" t="b">
        <f>IF($O$18=3,L$18,IF($O$19=3,L$19,IF($O$20=3,L$20)))</f>
        <v>0</v>
      </c>
      <c r="AK17" s="42" t="b">
        <f>IF($O$18=3,M$18,IF($O$19=3,M$19,IF($O$20=3,M$20)))</f>
        <v>0</v>
      </c>
      <c r="AL17" s="42" t="b">
        <f>IF($O$18=3,N$18,IF($O$19=3,N$19,IF($O$20=3,N$20)))</f>
        <v>0</v>
      </c>
      <c r="AM17" s="44"/>
    </row>
    <row r="18" spans="1:39" ht="12.75">
      <c r="A18" s="25" t="s">
        <v>45</v>
      </c>
      <c r="B18" s="1"/>
      <c r="C18" s="1"/>
      <c r="D18" s="1"/>
      <c r="E18" s="1"/>
      <c r="F18" s="2"/>
      <c r="G18" s="26" t="s">
        <v>12</v>
      </c>
      <c r="I18" s="40" t="s">
        <v>42</v>
      </c>
      <c r="J18" s="32" t="b">
        <f>IF(G25=1,B25,IF(G26=1,B26,IF(G27=1,B27,IF(G28=1,B28))))</f>
        <v>0</v>
      </c>
      <c r="K18" s="32" t="b">
        <f>IF(G25=1,C25,IF(G26=1,C26,IF(G27=1,C27,IF(G28=1,C28))))</f>
        <v>0</v>
      </c>
      <c r="L18" s="32" t="b">
        <f>IF(G25=1,D25,IF(G26=1,D26,IF(G27=1,D27,IF(G28=1,D28))))</f>
        <v>0</v>
      </c>
      <c r="M18" s="32" t="b">
        <f>IF(G25=1,E25,IF(G26=1,E26,IF(G27=1,E27,IF(G28=1,E28))))</f>
        <v>0</v>
      </c>
      <c r="N18" s="33" t="b">
        <f>IF(G25=1,F25,IF(G26=1,F26,IF(G27=1,F27,IF(G28=1,F28))))</f>
        <v>0</v>
      </c>
      <c r="O18" s="34"/>
      <c r="U18" s="1"/>
      <c r="V18" s="2"/>
      <c r="AG18" s="41">
        <v>9</v>
      </c>
      <c r="AH18" s="42" t="b">
        <f>IF($O$23=3,J$23,IF($O$24=3,J$24,IF($O$25=3,J$25)))</f>
        <v>0</v>
      </c>
      <c r="AI18" s="42" t="b">
        <f>IF($O$23=3,K$23,IF($O$24=3,K$24,IF($O$25=3,K$25)))</f>
        <v>0</v>
      </c>
      <c r="AJ18" s="42" t="b">
        <f>IF($O$23=3,L$23,IF($O$24=3,L$24,IF($O$25=3,L$25)))</f>
        <v>0</v>
      </c>
      <c r="AK18" s="42" t="b">
        <f>IF($O$23=3,M$23,IF($O$24=3,M$24,IF($O$25=3,M$25)))</f>
        <v>0</v>
      </c>
      <c r="AL18" s="42" t="b">
        <f>IF($O$23=3,N$23,IF($O$24=3,N$24,IF($O$25=3,N$25)))</f>
        <v>0</v>
      </c>
      <c r="AM18" s="44"/>
    </row>
    <row r="19" spans="1:39" ht="12.75">
      <c r="A19" s="31">
        <v>4</v>
      </c>
      <c r="B19" s="32">
        <f>'liste des compétiteurs'!B13</f>
        <v>208741</v>
      </c>
      <c r="C19" s="32">
        <f>'liste des compétiteurs'!C13</f>
        <v>2010670000165</v>
      </c>
      <c r="D19" s="32" t="str">
        <f>'liste des compétiteurs'!D13</f>
        <v>ARSAC</v>
      </c>
      <c r="E19" s="32" t="str">
        <f>'liste des compétiteurs'!E13</f>
        <v>SKATE MACHIN ARSACAISE</v>
      </c>
      <c r="F19" s="33" t="str">
        <f>'liste des compétiteurs'!F13</f>
        <v>Bouquet Alix</v>
      </c>
      <c r="G19" s="34"/>
      <c r="I19" s="45" t="s">
        <v>47</v>
      </c>
      <c r="J19" s="56" t="b">
        <f>IF(G31=1,B31,IF(G32=1,B32,IF(G33=1,B33,IF(G34=1,B34))))</f>
        <v>0</v>
      </c>
      <c r="K19" s="56" t="b">
        <f>IF(G31=1,C31,IF(G32=1,C32,IF(G33=1,C33,IF(G34=1,C34))))</f>
        <v>0</v>
      </c>
      <c r="L19" s="56" t="b">
        <f>IF(G31=1,D31,IF(G32=1,D32,IF(G33=1,D33,IF(G34=1,D34))))</f>
        <v>0</v>
      </c>
      <c r="M19" s="56" t="b">
        <f>IF(G31=1,E31,IF(G32=1,E32,IF(G33=1,E33,IF(G34=1,E34))))</f>
        <v>0</v>
      </c>
      <c r="N19" s="14" t="b">
        <f>IF(G31=1,F31,IF(G32=1,F32,IF(G33=1,F33,IF(G34=1,F34))))</f>
        <v>0</v>
      </c>
      <c r="O19" s="34"/>
      <c r="U19" s="1"/>
      <c r="V19" s="2"/>
      <c r="AC19" s="1"/>
      <c r="AD19" s="2"/>
      <c r="AG19" s="41">
        <v>13</v>
      </c>
      <c r="AH19" s="42" t="b">
        <f>IF($G$7=3,B$7,IF($G$8=3,B$8,IF($G$9=3,B$9,IF($G$10=3,B$10))))</f>
        <v>0</v>
      </c>
      <c r="AI19" s="42" t="b">
        <f>IF($G$7=3,C$7,IF($G$8=3,C$8,IF($G$9=3,C$9,IF($G$10=3,C$10))))</f>
        <v>0</v>
      </c>
      <c r="AJ19" s="42" t="b">
        <f>IF($G$7=3,D$7,IF($G$8=3,D$8,IF($G$9=3,D$9,IF($G$10=3,D$10))))</f>
        <v>0</v>
      </c>
      <c r="AK19" s="42" t="b">
        <f>IF($G$7=3,E$7,IF($G$8=3,E$8,IF($G$9=3,E$9,IF($G$10=3,E$10))))</f>
        <v>0</v>
      </c>
      <c r="AL19" s="42" t="b">
        <f>IF($G$7=3,F$7,IF($G$8=3,F$8,IF($G$9=3,F$9,IF($G$10=3,F$10))))</f>
        <v>0</v>
      </c>
      <c r="AM19" s="44"/>
    </row>
    <row r="20" spans="1:39" ht="12.75">
      <c r="A20" s="38">
        <v>9</v>
      </c>
      <c r="B20" s="39">
        <f>'liste des compétiteurs'!B18</f>
        <v>288302</v>
      </c>
      <c r="C20" s="39">
        <f>'liste des compétiteurs'!C18</f>
        <v>2020670000235</v>
      </c>
      <c r="D20" s="39" t="str">
        <f>'liste des compétiteurs'!D18</f>
        <v>PORNICHET</v>
      </c>
      <c r="E20" s="39" t="str">
        <f>'liste des compétiteurs'!E18</f>
        <v>ROLLER CLUB DE PORNICHET</v>
      </c>
      <c r="F20" s="14" t="str">
        <f>'liste des compétiteurs'!F18</f>
        <v>Armingeat Cleo</v>
      </c>
      <c r="G20" s="34"/>
      <c r="I20" s="51" t="s">
        <v>54</v>
      </c>
      <c r="J20" s="57" t="b">
        <f>IF(G37=2,B37,IF(G38=2,B38,IF(G39=2,B39,IF(G40=2,B40))))</f>
        <v>0</v>
      </c>
      <c r="K20" s="57" t="b">
        <f>IF(G37=2,C37,IF(G38=2,C38,IF(G39=2,C39,IF(G40=2,C40))))</f>
        <v>0</v>
      </c>
      <c r="L20" s="57" t="b">
        <f>IF(G37=2,D37,IF(G38=2,D38,IF(G39=2,D39,IF(G40=2,D40))))</f>
        <v>0</v>
      </c>
      <c r="M20" s="57" t="b">
        <f>IF(G37=2,E37,IF(G38=2,E38,IF(G39=2,E39,IF(G40=2,E40))))</f>
        <v>0</v>
      </c>
      <c r="N20" s="49" t="b">
        <f>IF(G37=2,F37,IF(G38=2,F38,IF(G39=2,F39,IF(G40=2,F40))))</f>
        <v>0</v>
      </c>
      <c r="O20" s="50"/>
      <c r="U20" s="1"/>
      <c r="V20" s="2"/>
      <c r="AG20" s="41">
        <v>13</v>
      </c>
      <c r="AH20" s="42" t="b">
        <f>IF($G$13=3,B$13,IF($G$14=3,B$14,IF($G$15=3,B$15,IF($G$16=3,B$16))))</f>
        <v>0</v>
      </c>
      <c r="AI20" s="42" t="b">
        <f>IF($G$13=3,C$13,IF($G$14=3,C$14,IF($G$15=3,C$15,IF($G$16=3,C$16))))</f>
        <v>0</v>
      </c>
      <c r="AJ20" s="42" t="b">
        <f>IF($G$13=3,D$13,IF($G$14=3,D$14,IF($G$15=3,D$15,IF($G$16=3,D$16))))</f>
        <v>0</v>
      </c>
      <c r="AK20" s="42" t="b">
        <f>IF($G$13=3,E$13,IF($G$14=3,E$14,IF($G$15=3,E$15,IF($G$16=3,E$16))))</f>
        <v>0</v>
      </c>
      <c r="AL20" s="42" t="b">
        <f>IF($G$13=3,F$13,IF($G$14=3,F$14,IF($G$15=3,F$15,IF($G$16=3,F$16))))</f>
        <v>0</v>
      </c>
      <c r="AM20" s="44"/>
    </row>
    <row r="21" spans="1:39" ht="12.75">
      <c r="A21" s="38">
        <v>16</v>
      </c>
      <c r="B21" s="39">
        <f>'liste des compétiteurs'!B25</f>
        <v>0</v>
      </c>
      <c r="C21" s="39">
        <f>'liste des compétiteurs'!C25</f>
        <v>0</v>
      </c>
      <c r="D21" s="39">
        <f>'liste des compétiteurs'!D25</f>
        <v>0</v>
      </c>
      <c r="E21" s="39">
        <f>'liste des compétiteurs'!E25</f>
        <v>0</v>
      </c>
      <c r="F21" s="14">
        <f>'liste des compétiteurs'!F25</f>
        <v>0</v>
      </c>
      <c r="G21" s="34"/>
      <c r="U21" s="1"/>
      <c r="V21" s="2"/>
      <c r="AG21" s="41">
        <v>13</v>
      </c>
      <c r="AH21" s="42" t="b">
        <f>IF($G$19=3,B$19,IF($G$20=3,B$20,IF($G$21=3,B$21,IF($G$22=3,B$22))))</f>
        <v>0</v>
      </c>
      <c r="AI21" s="42" t="b">
        <f>IF($G$19=3,C$19,IF($G$20=3,C$20,IF($G$21=3,C$21,IF($G$22=3,C$22))))</f>
        <v>0</v>
      </c>
      <c r="AJ21" s="42" t="b">
        <f>IF($G$19=3,D$19,IF($G$20=3,D$20,IF($G$21=3,D$21,IF($G$22=3,D$22))))</f>
        <v>0</v>
      </c>
      <c r="AK21" s="42" t="b">
        <f>IF($G$19=3,E$19,IF($G$20=3,E$20,IF($G$21=3,E$21,IF($G$22=3,E$22))))</f>
        <v>0</v>
      </c>
      <c r="AL21" s="42" t="b">
        <f>IF($G$19=3,F$19,IF($G$20=3,F$20,IF($G$21=3,F$21,IF($G$22=3,F$22))))</f>
        <v>0</v>
      </c>
      <c r="AM21" s="44"/>
    </row>
    <row r="22" spans="1:39" ht="12.75">
      <c r="A22" s="47">
        <v>21</v>
      </c>
      <c r="B22" s="48">
        <f>'liste des compétiteurs'!B30</f>
        <v>0</v>
      </c>
      <c r="C22" s="48">
        <f>'liste des compétiteurs'!C30</f>
        <v>0</v>
      </c>
      <c r="D22" s="48">
        <f>'liste des compétiteurs'!D30</f>
        <v>0</v>
      </c>
      <c r="E22" s="48">
        <f>'liste des compétiteurs'!E30</f>
        <v>0</v>
      </c>
      <c r="F22" s="49">
        <f>'liste des compétiteurs'!F30</f>
        <v>0</v>
      </c>
      <c r="G22" s="50"/>
      <c r="I22" s="35" t="s">
        <v>52</v>
      </c>
      <c r="J22" s="1"/>
      <c r="K22" s="1"/>
      <c r="L22" s="1"/>
      <c r="M22" s="1"/>
      <c r="N22" s="2"/>
      <c r="O22" s="26" t="s">
        <v>12</v>
      </c>
      <c r="U22" s="1"/>
      <c r="V22" s="2"/>
      <c r="AG22" s="41">
        <v>13</v>
      </c>
      <c r="AH22" s="42" t="b">
        <f>IF($G$25=3,B$25,IF($G$26=3,B$26,IF($G$27=3,B$27,IF($G$28=3,B$28))))</f>
        <v>0</v>
      </c>
      <c r="AI22" s="42" t="b">
        <f>IF($G$25=3,C$25,IF($G$26=3,C$26,IF($G$27=3,C$27,IF($G$28=3,C$28))))</f>
        <v>0</v>
      </c>
      <c r="AJ22" s="42" t="b">
        <f>IF($G$25=3,D$25,IF($G$26=3,D$26,IF($G$27=3,D$27,IF($G$28=3,D$28))))</f>
        <v>0</v>
      </c>
      <c r="AK22" s="42" t="b">
        <f>IF($G$25=3,E$25,IF($G$26=3,E$26,IF($G$27=3,E$27,IF($G$28=3,E$28))))</f>
        <v>0</v>
      </c>
      <c r="AL22" s="42" t="b">
        <f>IF($G$25=3,F$25,IF($G$26=3,F$26,IF($G$27=3,F$27,IF($G$28=3,F$28))))</f>
        <v>0</v>
      </c>
      <c r="AM22" s="44"/>
    </row>
    <row r="23" spans="1:39" ht="12.75">
      <c r="A23" s="1"/>
      <c r="B23" s="1"/>
      <c r="C23" s="1"/>
      <c r="D23" s="1"/>
      <c r="E23" s="1"/>
      <c r="F23" s="2"/>
      <c r="I23" s="40" t="s">
        <v>48</v>
      </c>
      <c r="J23" s="32" t="b">
        <f>IF(G37=1,B37,IF(G38=1,B38,IF(G39=1,B39,IF(G40=1,B40))))</f>
        <v>0</v>
      </c>
      <c r="K23" s="32" t="b">
        <f>IF(G37=1,C37,IF(G38=1,C38,IF(G39=1,C39,IF(G40=1,C40))))</f>
        <v>0</v>
      </c>
      <c r="L23" s="32" t="b">
        <f>IF(G37=1,D37,IF(G38=1,D38,IF(G39=1,D39,IF(G40=1,D40))))</f>
        <v>0</v>
      </c>
      <c r="M23" s="32" t="b">
        <f>IF(G37=1,E37,IF(G38=1,E38,IF(G39=1,E39,IF(G40=1,E40))))</f>
        <v>0</v>
      </c>
      <c r="N23" s="33" t="b">
        <f>IF(G37=1,F37,IF(G38=1,F38,IF(G39=1,F39,IF(G40=1,F40))))</f>
        <v>0</v>
      </c>
      <c r="O23" s="34"/>
      <c r="U23" s="1"/>
      <c r="V23" s="2"/>
      <c r="AG23" s="41">
        <v>13</v>
      </c>
      <c r="AH23" s="42" t="b">
        <f>IF($G$31=3,B$31,IF($G$32=3,B$32,IF($G$33=3,B$33,IF($G$34=3,B$34))))</f>
        <v>0</v>
      </c>
      <c r="AI23" s="42" t="b">
        <f>IF($G$31=3,C$31,IF($G$32=3,C$32,IF($G$33=3,C$33,IF($G$34=3,C$34))))</f>
        <v>0</v>
      </c>
      <c r="AJ23" s="42" t="b">
        <f>IF($G$31=3,D$31,IF($G$32=3,D$32,IF($G$33=3,D$33,IF($G$34=3,D$34))))</f>
        <v>0</v>
      </c>
      <c r="AK23" s="42" t="b">
        <f>IF($G$31=3,E$31,IF($G$32=3,E$32,IF($G$33=3,E$33,IF($G$34=3,E$34))))</f>
        <v>0</v>
      </c>
      <c r="AL23" s="42" t="b">
        <f>IF($G$31=3,F$31,IF($G$32=3,F$32,IF($G$33=3,F$33,IF($G$34=3,F$34))))</f>
        <v>0</v>
      </c>
      <c r="AM23" s="44"/>
    </row>
    <row r="24" spans="1:39" ht="12.75">
      <c r="A24" s="25" t="s">
        <v>51</v>
      </c>
      <c r="B24" s="1"/>
      <c r="C24" s="1"/>
      <c r="D24" s="1"/>
      <c r="E24" s="1"/>
      <c r="F24" s="2"/>
      <c r="G24" s="26" t="s">
        <v>12</v>
      </c>
      <c r="I24" s="45" t="s">
        <v>53</v>
      </c>
      <c r="J24" s="56" t="b">
        <f>IF(G31=2,B31,IF(G32=2,B32,IF(G33=2,B33,IF(G34=2,B34))))</f>
        <v>0</v>
      </c>
      <c r="K24" s="56" t="b">
        <f>IF(G31=2,C31,IF(G32=2,C32,IF(G33=2,C33,IF(G34=2,C34))))</f>
        <v>0</v>
      </c>
      <c r="L24" s="56" t="b">
        <f>IF(G31=2,D31,IF(G32=2,D32,IF(G33=2,D33,IF(G34=2,D34))))</f>
        <v>0</v>
      </c>
      <c r="M24" s="56" t="b">
        <f>IF(G31=2,E31,IF(G32=2,E32,IF(G33=2,E33,IF(G34=2,E34))))</f>
        <v>0</v>
      </c>
      <c r="N24" s="14" t="b">
        <f>IF(G31=2,F31,IF(G32=2,F32,IF(G33=2,F33,IF(G34=2,F34))))</f>
        <v>0</v>
      </c>
      <c r="O24" s="34"/>
      <c r="U24" s="1"/>
      <c r="V24" s="2"/>
      <c r="AG24" s="41">
        <v>13</v>
      </c>
      <c r="AH24" s="42" t="b">
        <f>IF($G$37=3,B$37,IF($G$38=3,B$38,IF($G$39=3,B$39,IF($G$40=3,B$40))))</f>
        <v>0</v>
      </c>
      <c r="AI24" s="42" t="b">
        <f>IF($G$37=3,C$37,IF($G$38=3,C$38,IF($G$39=3,C$39,IF($G$40=3,C$40))))</f>
        <v>0</v>
      </c>
      <c r="AJ24" s="42" t="b">
        <f>IF($G$37=3,D$37,IF($G$38=3,D$38,IF($G$39=3,D$39,IF($G$40=3,D$40))))</f>
        <v>0</v>
      </c>
      <c r="AK24" s="42" t="b">
        <f>IF($G$37=3,E$37,IF($G$38=3,E$38,IF($G$39=3,E$39,IF($G$40=3,E$40))))</f>
        <v>0</v>
      </c>
      <c r="AL24" s="42" t="b">
        <f>IF($G$37=3,F$37,IF($G$38=3,F$38,IF($G$39=3,F$39,IF($G$40=3,F$40))))</f>
        <v>0</v>
      </c>
      <c r="AM24" s="44"/>
    </row>
    <row r="25" spans="1:39" ht="12.75">
      <c r="A25" s="31">
        <v>3</v>
      </c>
      <c r="B25" s="32">
        <f>'liste des compétiteurs'!B12</f>
        <v>196499</v>
      </c>
      <c r="C25" s="32">
        <f>'liste des compétiteurs'!C12</f>
        <v>2010670000437</v>
      </c>
      <c r="D25" s="32" t="str">
        <f>'liste des compétiteurs'!D12</f>
        <v>MERIGNAC</v>
      </c>
      <c r="E25" s="32" t="str">
        <f>'liste des compétiteurs'!E12</f>
        <v>SAM ROLLER SPORTS</v>
      </c>
      <c r="F25" s="33" t="str">
        <f>'liste des compétiteurs'!F12</f>
        <v>Granjon Lily</v>
      </c>
      <c r="G25" s="34"/>
      <c r="I25" s="51" t="s">
        <v>26</v>
      </c>
      <c r="J25" s="57" t="b">
        <f>IF(G25=2,B25,IF(G26=2,B26,IF(G27=2,B27,IF(G28=2,B28))))</f>
        <v>0</v>
      </c>
      <c r="K25" s="57" t="b">
        <f>IF(G25=2,C25,IF(G26=2,C26,IF(G27=2,C27,IF(G28=2,C28))))</f>
        <v>0</v>
      </c>
      <c r="L25" s="57" t="b">
        <f>IF(G25=2,D25,IF(G26=2,D26,IF(G27=2,D27,IF(G28=2,D28))))</f>
        <v>0</v>
      </c>
      <c r="M25" s="57" t="b">
        <f>IF(G25=2,E25,IF(G26=2,E26,IF(G27=2,E27,IF(G28=2,E28))))</f>
        <v>0</v>
      </c>
      <c r="N25" s="49" t="b">
        <f>IF(G25=2,F25,IF(G26=2,F26,IF(G27=2,F27,IF(G28=2,F28))))</f>
        <v>0</v>
      </c>
      <c r="O25" s="50"/>
      <c r="U25" s="1"/>
      <c r="V25" s="2"/>
      <c r="AG25" s="41">
        <v>19</v>
      </c>
      <c r="AH25" s="42" t="b">
        <f>IF($G$7=4,B$7,IF($G$8=4,B$8,IF($G$9=4,B$9,IF($G$10=4,B$10))))</f>
        <v>0</v>
      </c>
      <c r="AI25" s="42" t="b">
        <f>IF($G$7=4,C$7,IF($G$8=4,C$8,IF($G$9=4,C$9,IF($G$10=4,C$10))))</f>
        <v>0</v>
      </c>
      <c r="AJ25" s="42" t="b">
        <f>IF($G$7=4,D$7,IF($G$8=4,D$8,IF($G$9=4,D$9,IF($G$10=4,D$10))))</f>
        <v>0</v>
      </c>
      <c r="AK25" s="42" t="b">
        <f>IF($G$7=4,E$7,IF($G$8=4,E$8,IF($G$9=4,E$9,IF($G$10=4,E$10))))</f>
        <v>0</v>
      </c>
      <c r="AL25" s="42" t="b">
        <f>IF($G$7=4,F$7,IF($G$8=4,F$8,IF($G$9=4,F$9,IF($G$10=4,F$10))))</f>
        <v>0</v>
      </c>
      <c r="AM25" s="44"/>
    </row>
    <row r="26" spans="1:39" ht="12.75">
      <c r="A26" s="38">
        <v>10</v>
      </c>
      <c r="B26" s="39">
        <f>'liste des compétiteurs'!B19</f>
        <v>231660</v>
      </c>
      <c r="C26" s="39">
        <f>'liste des compétiteurs'!C19</f>
        <v>2000670000169</v>
      </c>
      <c r="D26" s="39" t="str">
        <f>'liste des compétiteurs'!D19</f>
        <v>TOULOUSE</v>
      </c>
      <c r="E26" s="39" t="str">
        <f>'liste des compétiteurs'!E19</f>
        <v>ROULEZ ROSE</v>
      </c>
      <c r="F26" s="14" t="str">
        <f>'liste des compétiteurs'!F19</f>
        <v>Van Der Meulen Marine</v>
      </c>
      <c r="G26" s="34"/>
      <c r="U26" s="1"/>
      <c r="V26" s="2"/>
      <c r="AC26" s="1"/>
      <c r="AD26" s="2"/>
      <c r="AG26" s="41">
        <v>19</v>
      </c>
      <c r="AH26" s="42" t="b">
        <f>IF($G$13=4,B$13,IF($G$14=4,B$14,IF($G$15=4,B$15,IF($G$16=4,B$16))))</f>
        <v>0</v>
      </c>
      <c r="AI26" s="42" t="b">
        <f>IF($G$13=4,C$13,IF($G$14=4,C$14,IF($G$15=4,C$15,IF($G$16=4,C$16))))</f>
        <v>0</v>
      </c>
      <c r="AJ26" s="42" t="b">
        <f>IF($G$13=4,D$13,IF($G$14=4,D$14,IF($G$15=4,D$15,IF($G$16=4,D$16))))</f>
        <v>0</v>
      </c>
      <c r="AK26" s="42" t="b">
        <f>IF($G$13=4,E$13,IF($G$14=4,E$14,IF($G$15=4,E$15,IF($G$16=4,E$16))))</f>
        <v>0</v>
      </c>
      <c r="AL26" s="42" t="b">
        <f>IF($G$13=4,F$13,IF($G$14=4,F$14,IF($G$15=4,F$15,IF($G$16=4,F$16))))</f>
        <v>0</v>
      </c>
      <c r="AM26" s="44"/>
    </row>
    <row r="27" spans="1:39" ht="12.75">
      <c r="A27" s="38">
        <v>15</v>
      </c>
      <c r="B27" s="39">
        <f>'liste des compétiteurs'!B24</f>
        <v>0</v>
      </c>
      <c r="C27" s="39">
        <f>'liste des compétiteurs'!C24</f>
        <v>0</v>
      </c>
      <c r="D27" s="39">
        <f>'liste des compétiteurs'!D24</f>
        <v>0</v>
      </c>
      <c r="E27" s="39">
        <f>'liste des compétiteurs'!E24</f>
        <v>0</v>
      </c>
      <c r="F27" s="14">
        <f>'liste des compétiteurs'!F24</f>
        <v>0</v>
      </c>
      <c r="G27" s="34"/>
      <c r="U27" s="1"/>
      <c r="V27" s="2"/>
      <c r="AC27" s="1"/>
      <c r="AD27" s="2"/>
      <c r="AG27" s="41">
        <v>19</v>
      </c>
      <c r="AH27" s="42" t="b">
        <f>IF($G$19=4,B$19,IF($G$20=4,B$20,IF($G$21=4,B$21,IF($G$22=4,B$22))))</f>
        <v>0</v>
      </c>
      <c r="AI27" s="42" t="b">
        <f>IF($G$19=4,C$19,IF($G$20=4,C$20,IF($G$21=4,C$21,IF($G$22=4,C$22))))</f>
        <v>0</v>
      </c>
      <c r="AJ27" s="42" t="b">
        <f>IF($G$19=4,D$19,IF($G$20=4,D$20,IF($G$21=4,D$21,IF($G$22=4,D$22))))</f>
        <v>0</v>
      </c>
      <c r="AK27" s="42" t="b">
        <f>IF($G$19=4,E$19,IF($G$20=4,E$20,IF($G$21=4,E$21,IF($G$22=4,E$22))))</f>
        <v>0</v>
      </c>
      <c r="AL27" s="42" t="b">
        <f>IF($G$19=4,F$19,IF($G$20=4,F$20,IF($G$21=4,F$21,IF($G$22=4,F$22))))</f>
        <v>0</v>
      </c>
      <c r="AM27" s="44"/>
    </row>
    <row r="28" spans="1:39" ht="12.75">
      <c r="A28" s="47">
        <v>22</v>
      </c>
      <c r="B28" s="48">
        <f>'liste des compétiteurs'!B31</f>
        <v>0</v>
      </c>
      <c r="C28" s="48">
        <f>'liste des compétiteurs'!C31</f>
        <v>0</v>
      </c>
      <c r="D28" s="48">
        <f>'liste des compétiteurs'!D31</f>
        <v>0</v>
      </c>
      <c r="E28" s="48">
        <f>'liste des compétiteurs'!E31</f>
        <v>0</v>
      </c>
      <c r="F28" s="49">
        <f>'liste des compétiteurs'!F31</f>
        <v>0</v>
      </c>
      <c r="G28" s="50"/>
      <c r="U28" s="1"/>
      <c r="V28" s="2"/>
      <c r="AG28" s="41">
        <v>19</v>
      </c>
      <c r="AH28" s="42" t="b">
        <f>IF($G$25=4,B$25,IF($G$26=4,B$26,IF($G$27=4,B$27,IF($G$28=4,B$28))))</f>
        <v>0</v>
      </c>
      <c r="AI28" s="42" t="b">
        <f>IF($G$25=4,C$25,IF($G$26=4,C$26,IF($G$27=4,C$27,IF($G$28=4,C$28))))</f>
        <v>0</v>
      </c>
      <c r="AJ28" s="42" t="b">
        <f>IF($G$25=4,D$25,IF($G$26=4,D$26,IF($G$27=4,D$27,IF($G$28=4,D$28))))</f>
        <v>0</v>
      </c>
      <c r="AK28" s="42" t="b">
        <f>IF($G$25=4,E$25,IF($G$26=4,E$26,IF($G$27=4,E$27,IF($G$28=4,E$28))))</f>
        <v>0</v>
      </c>
      <c r="AL28" s="42" t="b">
        <f>IF($G$25=4,F$25,IF($G$26=4,F$26,IF($G$27=4,F$27,IF($G$28=4,F$28))))</f>
        <v>0</v>
      </c>
      <c r="AM28" s="44"/>
    </row>
    <row r="29" spans="21:39" ht="12.75">
      <c r="U29" s="1"/>
      <c r="V29" s="2"/>
      <c r="AG29" s="41">
        <v>19</v>
      </c>
      <c r="AH29" s="42" t="b">
        <f>IF($G$31=4,B$31,IF($G$32=4,B$32,IF($G$33=4,B$33,IF($G$34=4,B$34))))</f>
        <v>0</v>
      </c>
      <c r="AI29" s="42" t="b">
        <f>IF($G$31=4,C$31,IF($G$32=4,C$32,IF($G$33=4,C$33,IF($G$34=4,C$34))))</f>
        <v>0</v>
      </c>
      <c r="AJ29" s="42" t="b">
        <f>IF($G$31=4,D$31,IF($G$32=4,D$32,IF($G$33=4,D$33,IF($G$34=4,D$34))))</f>
        <v>0</v>
      </c>
      <c r="AK29" s="42" t="b">
        <f>IF($G$31=4,E$31,IF($G$32=4,E$32,IF($G$33=4,E$33,IF($G$34=4,E$34))))</f>
        <v>0</v>
      </c>
      <c r="AL29" s="42" t="b">
        <f>IF($G$31=4,F$31,IF($G$32=4,F$32,IF($G$33=4,F$33,IF($G$34=4,F$34))))</f>
        <v>0</v>
      </c>
      <c r="AM29" s="44"/>
    </row>
    <row r="30" spans="1:39" ht="12.75">
      <c r="A30" s="25" t="s">
        <v>57</v>
      </c>
      <c r="B30" s="1"/>
      <c r="C30" s="1"/>
      <c r="D30" s="1"/>
      <c r="E30" s="1"/>
      <c r="F30" s="2"/>
      <c r="G30" s="26" t="s">
        <v>12</v>
      </c>
      <c r="U30" s="1"/>
      <c r="V30" s="2"/>
      <c r="AG30" s="52">
        <v>19</v>
      </c>
      <c r="AH30" s="48" t="b">
        <f>IF($G$37=4,B$37,IF($G$38=4,B$38,IF($G$39=4,B$39,IF($G$40=4,B$40))))</f>
        <v>0</v>
      </c>
      <c r="AI30" s="48" t="b">
        <f>IF($G$37=4,C$37,IF($G$38=4,C$38,IF($G$39=4,C$39,IF($G$40=4,C$40))))</f>
        <v>0</v>
      </c>
      <c r="AJ30" s="48" t="b">
        <f>IF($G$37=4,D$37,IF($G$38=4,D$38,IF($G$39=4,D$39,IF($G$40=4,D$40))))</f>
        <v>0</v>
      </c>
      <c r="AK30" s="48" t="b">
        <f>IF($G$37=4,E$37,IF($G$38=4,E$38,IF($G$39=4,E$39,IF($G$40=4,E$40))))</f>
        <v>0</v>
      </c>
      <c r="AL30" s="48" t="b">
        <f>IF($G$37=4,F$37,IF($G$38=4,F$38,IF($G$39=4,F$39,IF($G$40=4,F$40))))</f>
        <v>0</v>
      </c>
      <c r="AM30" s="54"/>
    </row>
    <row r="31" spans="1:22" ht="12.75">
      <c r="A31" s="31">
        <v>6</v>
      </c>
      <c r="B31" s="32">
        <f>'liste des compétiteurs'!B15</f>
        <v>347139</v>
      </c>
      <c r="C31" s="32">
        <f>'liste des compétiteurs'!C15</f>
        <v>2050670000228</v>
      </c>
      <c r="D31" s="32" t="str">
        <f>'liste des compétiteurs'!D15</f>
        <v>SAINT NAZAIRE</v>
      </c>
      <c r="E31" s="32" t="str">
        <f>'liste des compétiteurs'!E15</f>
        <v>SPORT URBAIN NAZAIRIEN RIDE</v>
      </c>
      <c r="F31" s="33" t="str">
        <f>'liste des compétiteurs'!F15</f>
        <v>Landrin Zoe</v>
      </c>
      <c r="G31" s="34"/>
      <c r="U31" s="1"/>
      <c r="V31" s="2"/>
    </row>
    <row r="32" spans="1:22" ht="12.75">
      <c r="A32" s="38">
        <v>7</v>
      </c>
      <c r="B32" s="39">
        <f>'liste des compétiteurs'!B16</f>
        <v>0</v>
      </c>
      <c r="C32" s="39">
        <f>'liste des compétiteurs'!C16</f>
        <v>2901460001376</v>
      </c>
      <c r="D32" s="39" t="str">
        <f>'liste des compétiteurs'!D16</f>
        <v>RZECZOW</v>
      </c>
      <c r="E32" s="39" t="str">
        <f>'liste des compétiteurs'!E16</f>
        <v>WODZU</v>
      </c>
      <c r="F32" s="14" t="str">
        <f>'liste des compétiteurs'!F16</f>
        <v>SKUBIS Marta</v>
      </c>
      <c r="G32" s="34"/>
      <c r="U32" s="1"/>
      <c r="V32" s="2"/>
    </row>
    <row r="33" spans="1:7" ht="12.75">
      <c r="A33" s="38">
        <v>18</v>
      </c>
      <c r="B33" s="39">
        <f>'liste des compétiteurs'!B27</f>
        <v>0</v>
      </c>
      <c r="C33" s="39">
        <f>'liste des compétiteurs'!C27</f>
        <v>0</v>
      </c>
      <c r="D33" s="39">
        <f>'liste des compétiteurs'!D27</f>
        <v>0</v>
      </c>
      <c r="E33" s="39">
        <f>'liste des compétiteurs'!E27</f>
        <v>0</v>
      </c>
      <c r="F33" s="14">
        <f>'liste des compétiteurs'!F27</f>
        <v>0</v>
      </c>
      <c r="G33" s="34"/>
    </row>
    <row r="34" spans="1:7" ht="12.75">
      <c r="A34" s="47">
        <v>19</v>
      </c>
      <c r="B34" s="48">
        <f>'liste des compétiteurs'!B28</f>
        <v>0</v>
      </c>
      <c r="C34" s="48">
        <f>'liste des compétiteurs'!C28</f>
        <v>0</v>
      </c>
      <c r="D34" s="48">
        <f>'liste des compétiteurs'!D28</f>
        <v>0</v>
      </c>
      <c r="E34" s="48">
        <f>'liste des compétiteurs'!E28</f>
        <v>0</v>
      </c>
      <c r="F34" s="49">
        <f>'liste des compétiteurs'!F28</f>
        <v>0</v>
      </c>
      <c r="G34" s="50"/>
    </row>
    <row r="35" spans="1:6" ht="12.75">
      <c r="A35" s="1"/>
      <c r="B35" s="1"/>
      <c r="C35" s="1"/>
      <c r="D35" s="1"/>
      <c r="E35" s="1"/>
      <c r="F35" s="2"/>
    </row>
    <row r="36" spans="1:7" ht="12.75">
      <c r="A36" s="25" t="s">
        <v>58</v>
      </c>
      <c r="B36" s="1"/>
      <c r="C36" s="1"/>
      <c r="D36" s="1"/>
      <c r="E36" s="1"/>
      <c r="F36" s="2"/>
      <c r="G36" s="26" t="s">
        <v>12</v>
      </c>
    </row>
    <row r="37" spans="1:7" ht="12.75">
      <c r="A37" s="31">
        <v>2</v>
      </c>
      <c r="B37" s="32">
        <f>'liste des compétiteurs'!B11</f>
        <v>42546</v>
      </c>
      <c r="C37" s="32">
        <f>'liste des compétiteurs'!C11</f>
        <v>2900670001462</v>
      </c>
      <c r="D37" s="32" t="str">
        <f>'liste des compétiteurs'!D11</f>
        <v>MERY SUR OISE</v>
      </c>
      <c r="E37" s="32" t="str">
        <f>'liste des compétiteurs'!E11</f>
        <v>DRAGON RIDERS</v>
      </c>
      <c r="F37" s="33" t="str">
        <f>'liste des compétiteurs'!F11</f>
        <v>Cochey-Cahuzac Eva</v>
      </c>
      <c r="G37" s="34"/>
    </row>
    <row r="38" spans="1:22" ht="12.75">
      <c r="A38" s="38">
        <v>11</v>
      </c>
      <c r="B38" s="39">
        <f>'liste des compétiteurs'!B20</f>
        <v>0</v>
      </c>
      <c r="C38" s="39">
        <f>'liste des compétiteurs'!C20</f>
        <v>0</v>
      </c>
      <c r="D38" s="39">
        <f>'liste des compétiteurs'!D20</f>
        <v>0</v>
      </c>
      <c r="E38" s="39">
        <f>'liste des compétiteurs'!E20</f>
        <v>0</v>
      </c>
      <c r="F38" s="14">
        <f>'liste des compétiteurs'!F20</f>
        <v>0</v>
      </c>
      <c r="G38" s="34"/>
      <c r="U38" s="1"/>
      <c r="V38" s="2"/>
    </row>
    <row r="39" spans="1:22" ht="12.75">
      <c r="A39" s="38">
        <v>14</v>
      </c>
      <c r="B39" s="39">
        <f>'liste des compétiteurs'!B23</f>
        <v>0</v>
      </c>
      <c r="C39" s="39">
        <f>'liste des compétiteurs'!C23</f>
        <v>0</v>
      </c>
      <c r="D39" s="39">
        <f>'liste des compétiteurs'!D23</f>
        <v>0</v>
      </c>
      <c r="E39" s="39">
        <f>'liste des compétiteurs'!E23</f>
        <v>0</v>
      </c>
      <c r="F39" s="14">
        <f>'liste des compétiteurs'!F23</f>
        <v>0</v>
      </c>
      <c r="G39" s="34"/>
      <c r="U39" s="1"/>
      <c r="V39" s="2"/>
    </row>
    <row r="40" spans="1:22" ht="12.75">
      <c r="A40" s="47">
        <v>23</v>
      </c>
      <c r="B40" s="48">
        <f>'liste des compétiteurs'!B32</f>
        <v>0</v>
      </c>
      <c r="C40" s="48">
        <f>'liste des compétiteurs'!C32</f>
        <v>0</v>
      </c>
      <c r="D40" s="48">
        <f>'liste des compétiteurs'!D32</f>
        <v>0</v>
      </c>
      <c r="E40" s="48">
        <f>'liste des compétiteurs'!E32</f>
        <v>0</v>
      </c>
      <c r="F40" s="49">
        <f>'liste des compétiteurs'!F32</f>
        <v>0</v>
      </c>
      <c r="G40" s="50"/>
      <c r="M40" s="1"/>
      <c r="N40" s="2"/>
      <c r="U40" s="1"/>
      <c r="V40" s="2"/>
    </row>
    <row r="41" spans="1:22" ht="12.75">
      <c r="A41" s="1"/>
      <c r="B41" s="1"/>
      <c r="C41" s="1"/>
      <c r="D41" s="1"/>
      <c r="E41" s="1"/>
      <c r="F41" s="2"/>
      <c r="U41" s="1"/>
      <c r="V41" s="2"/>
    </row>
    <row r="42" spans="6:22" ht="12.75">
      <c r="F42" s="58"/>
      <c r="G42" s="59"/>
      <c r="H42" s="58"/>
      <c r="U42" s="1"/>
      <c r="V42" s="2"/>
    </row>
    <row r="43" spans="6:22" ht="12.75">
      <c r="F43" s="58"/>
      <c r="G43" s="9"/>
      <c r="H43" s="58"/>
      <c r="U43" s="1"/>
      <c r="V43" s="2"/>
    </row>
    <row r="44" spans="6:22" ht="12.75">
      <c r="F44" s="58"/>
      <c r="G44" s="9"/>
      <c r="H44" s="58"/>
      <c r="U44" s="1"/>
      <c r="V44" s="2"/>
    </row>
    <row r="45" spans="6:22" ht="12.75">
      <c r="F45" s="58"/>
      <c r="G45" s="9"/>
      <c r="H45" s="58"/>
      <c r="U45" s="1"/>
      <c r="V45" s="2"/>
    </row>
    <row r="46" spans="6:22" ht="12.75">
      <c r="F46" s="58"/>
      <c r="G46" s="9"/>
      <c r="H46" s="58"/>
      <c r="U46" s="1"/>
      <c r="V46" s="2"/>
    </row>
    <row r="47" spans="6:22" ht="12.75">
      <c r="F47" s="58"/>
      <c r="G47" s="9"/>
      <c r="H47" s="58"/>
      <c r="U47" s="1"/>
      <c r="V47" s="2"/>
    </row>
    <row r="48" spans="6:22" ht="12.75">
      <c r="F48" s="58"/>
      <c r="G48" s="59"/>
      <c r="H48" s="58"/>
      <c r="U48" s="1"/>
      <c r="V48" s="2"/>
    </row>
    <row r="49" spans="21:22" ht="12.75">
      <c r="U49" s="1"/>
      <c r="V49" s="2"/>
    </row>
    <row r="50" spans="21:22" ht="12.75">
      <c r="U50" s="1"/>
      <c r="V50" s="2"/>
    </row>
    <row r="51" spans="13:14" ht="12.75">
      <c r="M51" s="1"/>
      <c r="N51" s="2"/>
    </row>
    <row r="52" spans="13:14" ht="12.75">
      <c r="M52" s="1"/>
      <c r="N52" s="2"/>
    </row>
    <row r="53" spans="13:14" ht="12.75">
      <c r="M53" s="1"/>
      <c r="N53" s="2"/>
    </row>
    <row r="54" spans="13:14" ht="12.75">
      <c r="M54" s="1"/>
      <c r="N54" s="2"/>
    </row>
    <row r="64" spans="1:6" ht="12.75">
      <c r="A64" s="1"/>
      <c r="B64" s="1"/>
      <c r="C64" s="1"/>
      <c r="D64" s="1"/>
      <c r="E64" s="1"/>
      <c r="F64" s="2"/>
    </row>
    <row r="65" spans="1:6" ht="12.75">
      <c r="A65" s="1"/>
      <c r="B65" s="1"/>
      <c r="C65" s="1"/>
      <c r="D65" s="1"/>
      <c r="E65" s="1"/>
      <c r="F65" s="2"/>
    </row>
    <row r="66" spans="1:6" ht="12.75">
      <c r="A66" s="1"/>
      <c r="B66" s="1"/>
      <c r="C66" s="1"/>
      <c r="D66" s="1"/>
      <c r="E66" s="1"/>
      <c r="F66" s="2"/>
    </row>
    <row r="67" spans="1:6" ht="12.75">
      <c r="A67" s="1"/>
      <c r="B67" s="1"/>
      <c r="C67" s="1"/>
      <c r="D67" s="1"/>
      <c r="E67" s="1"/>
      <c r="F67" s="2"/>
    </row>
    <row r="68" spans="1:6" ht="12.75">
      <c r="A68" s="1"/>
      <c r="B68" s="1"/>
      <c r="C68" s="1"/>
      <c r="D68" s="1"/>
      <c r="E68" s="1"/>
      <c r="F68" s="2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2"/>
  <sheetViews>
    <sheetView zoomScalePageLayoutView="0" workbookViewId="0" topLeftCell="A2">
      <selection activeCell="A18" sqref="A18"/>
    </sheetView>
  </sheetViews>
  <sheetFormatPr defaultColWidth="11.7109375" defaultRowHeight="12.75"/>
  <cols>
    <col min="1" max="1" width="5.8515625" style="1" customWidth="1"/>
    <col min="2" max="4" width="6.140625" style="1" hidden="1" customWidth="1"/>
    <col min="5" max="5" width="24.00390625" style="0" customWidth="1"/>
    <col min="6" max="6" width="25.00390625" style="0" customWidth="1"/>
    <col min="7" max="7" width="5.8515625" style="0" customWidth="1"/>
    <col min="8" max="8" width="11.7109375" style="0" customWidth="1"/>
    <col min="9" max="9" width="7.28125" style="0" customWidth="1"/>
    <col min="10" max="12" width="11.7109375" style="0" hidden="1" customWidth="1"/>
    <col min="13" max="13" width="17.8515625" style="0" customWidth="1"/>
    <col min="14" max="14" width="25.00390625" style="0" customWidth="1"/>
    <col min="15" max="15" width="5.8515625" style="0" customWidth="1"/>
    <col min="16" max="16" width="11.7109375" style="0" customWidth="1"/>
    <col min="17" max="17" width="6.140625" style="0" customWidth="1"/>
    <col min="18" max="20" width="11.7109375" style="0" hidden="1" customWidth="1"/>
    <col min="21" max="21" width="17.8515625" style="0" customWidth="1"/>
    <col min="22" max="22" width="25.00390625" style="0" customWidth="1"/>
    <col min="23" max="23" width="5.8515625" style="0" customWidth="1"/>
    <col min="24" max="24" width="11.7109375" style="0" customWidth="1"/>
    <col min="25" max="25" width="8.8515625" style="0" customWidth="1"/>
    <col min="26" max="28" width="11.7109375" style="0" customWidth="1"/>
    <col min="29" max="29" width="18.00390625" style="1" customWidth="1"/>
    <col min="30" max="30" width="25.00390625" style="2" customWidth="1"/>
    <col min="31" max="31" width="13.00390625" style="0" customWidth="1"/>
  </cols>
  <sheetData>
    <row r="1" spans="1:8" ht="12.75">
      <c r="A1" s="15" t="s">
        <v>63</v>
      </c>
      <c r="B1" s="15"/>
      <c r="C1" s="15"/>
      <c r="D1" s="15"/>
      <c r="E1" s="1"/>
      <c r="F1" s="1"/>
      <c r="G1" s="15"/>
      <c r="H1" s="1"/>
    </row>
    <row r="2" spans="1:31" ht="12.75">
      <c r="A2" s="16"/>
      <c r="B2" s="16"/>
      <c r="C2" s="16"/>
      <c r="D2" s="16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8"/>
      <c r="Z2" s="18"/>
      <c r="AA2" s="18"/>
      <c r="AB2" s="18"/>
      <c r="AC2" s="16"/>
      <c r="AD2" s="19"/>
      <c r="AE2" s="17"/>
    </row>
    <row r="3" spans="1:31" ht="15.75">
      <c r="A3" s="20" t="s">
        <v>7</v>
      </c>
      <c r="B3" s="20"/>
      <c r="C3" s="20"/>
      <c r="D3" s="20"/>
      <c r="E3" s="20"/>
      <c r="F3" s="20"/>
      <c r="G3" s="20"/>
      <c r="I3" s="20" t="s">
        <v>8</v>
      </c>
      <c r="J3" s="20"/>
      <c r="K3" s="20"/>
      <c r="L3" s="20"/>
      <c r="M3" s="20"/>
      <c r="N3" s="20"/>
      <c r="O3" s="20"/>
      <c r="Q3" s="20" t="s">
        <v>9</v>
      </c>
      <c r="R3" s="20"/>
      <c r="S3" s="20"/>
      <c r="T3" s="20"/>
      <c r="U3" s="20"/>
      <c r="V3" s="20"/>
      <c r="W3" s="20"/>
      <c r="Y3" s="20" t="s">
        <v>64</v>
      </c>
      <c r="Z3" s="20"/>
      <c r="AA3" s="20"/>
      <c r="AB3" s="20"/>
      <c r="AC3" s="20"/>
      <c r="AD3" s="20"/>
      <c r="AE3" s="20"/>
    </row>
    <row r="4" spans="1:31" s="23" customFormat="1" ht="15.75">
      <c r="A4" s="22"/>
      <c r="B4" s="22"/>
      <c r="C4" s="22"/>
      <c r="D4" s="22"/>
      <c r="E4" s="22"/>
      <c r="F4" s="22"/>
      <c r="G4" s="22"/>
      <c r="I4" s="22"/>
      <c r="J4" s="22"/>
      <c r="K4" s="22"/>
      <c r="L4" s="22"/>
      <c r="M4" s="22"/>
      <c r="N4" s="22"/>
      <c r="O4" s="22"/>
      <c r="Q4" s="22"/>
      <c r="R4" s="22"/>
      <c r="S4" s="22"/>
      <c r="T4" s="22"/>
      <c r="U4" s="22"/>
      <c r="V4" s="22"/>
      <c r="W4" s="22"/>
      <c r="Y4" s="22"/>
      <c r="Z4" s="22"/>
      <c r="AA4" s="22"/>
      <c r="AB4" s="22"/>
      <c r="AC4" s="22"/>
      <c r="AD4" s="22"/>
      <c r="AE4" s="22"/>
    </row>
    <row r="5" spans="1:31" s="23" customFormat="1" ht="15.75">
      <c r="A5" s="22"/>
      <c r="B5" s="22"/>
      <c r="C5" s="22"/>
      <c r="D5" s="22"/>
      <c r="E5" s="24" t="s">
        <v>2</v>
      </c>
      <c r="F5" s="24" t="s">
        <v>3</v>
      </c>
      <c r="G5" s="22"/>
      <c r="I5" s="22"/>
      <c r="J5" s="22"/>
      <c r="K5" s="22"/>
      <c r="L5" s="22"/>
      <c r="M5" s="24" t="s">
        <v>2</v>
      </c>
      <c r="N5" s="24" t="s">
        <v>3</v>
      </c>
      <c r="O5" s="22"/>
      <c r="Q5" s="22"/>
      <c r="R5" s="22"/>
      <c r="S5" s="22"/>
      <c r="T5" s="22"/>
      <c r="U5" s="24" t="s">
        <v>2</v>
      </c>
      <c r="V5" s="24" t="s">
        <v>3</v>
      </c>
      <c r="W5" s="22"/>
      <c r="Y5" s="22"/>
      <c r="Z5" s="22"/>
      <c r="AA5" s="22"/>
      <c r="AB5" s="22"/>
      <c r="AC5" s="22"/>
      <c r="AD5" s="22"/>
      <c r="AE5" s="22"/>
    </row>
    <row r="6" spans="1:31" ht="12.75">
      <c r="A6" s="25" t="s">
        <v>14</v>
      </c>
      <c r="B6" s="25"/>
      <c r="C6" s="25"/>
      <c r="D6" s="25"/>
      <c r="E6" s="1"/>
      <c r="F6" s="2"/>
      <c r="G6" s="26" t="s">
        <v>12</v>
      </c>
      <c r="M6" s="1"/>
      <c r="N6" s="2"/>
      <c r="U6" s="1"/>
      <c r="V6" s="2"/>
      <c r="Y6" s="27" t="s">
        <v>1</v>
      </c>
      <c r="Z6" s="28" t="s">
        <v>81</v>
      </c>
      <c r="AA6" s="28" t="s">
        <v>82</v>
      </c>
      <c r="AB6" s="28" t="s">
        <v>83</v>
      </c>
      <c r="AC6" s="28" t="s">
        <v>2</v>
      </c>
      <c r="AD6" s="29" t="s">
        <v>3</v>
      </c>
      <c r="AE6" s="30" t="s">
        <v>13</v>
      </c>
    </row>
    <row r="7" spans="1:31" ht="12.75">
      <c r="A7" s="31">
        <v>1</v>
      </c>
      <c r="B7" s="32">
        <f>'liste des compétiteurs'!B10</f>
        <v>196500</v>
      </c>
      <c r="C7" s="32">
        <f>'liste des compétiteurs'!C10</f>
        <v>2970670000586</v>
      </c>
      <c r="D7" s="32" t="str">
        <f>'liste des compétiteurs'!D10</f>
        <v>MERIGNAC</v>
      </c>
      <c r="E7" s="33" t="str">
        <f>'liste des compétiteurs'!E10</f>
        <v>SAM ROLLER SPORTS</v>
      </c>
      <c r="F7" s="33" t="str">
        <f>'liste des compétiteurs'!F10</f>
        <v>Granjon Zoe</v>
      </c>
      <c r="G7" s="34"/>
      <c r="I7" s="35" t="s">
        <v>15</v>
      </c>
      <c r="J7" s="35"/>
      <c r="K7" s="35"/>
      <c r="L7" s="35"/>
      <c r="M7" s="1"/>
      <c r="N7" s="2"/>
      <c r="O7" s="26" t="s">
        <v>12</v>
      </c>
      <c r="Q7" s="35" t="s">
        <v>16</v>
      </c>
      <c r="R7" s="35"/>
      <c r="S7" s="35"/>
      <c r="T7" s="35"/>
      <c r="U7" s="1"/>
      <c r="V7" s="2"/>
      <c r="W7" s="26" t="s">
        <v>12</v>
      </c>
      <c r="Y7" s="36">
        <v>1</v>
      </c>
      <c r="Z7" s="32" t="b">
        <f>IF($W$8=1,R$8,IF($W$9=1,R$9,IF($W$10=1,R$10,IF($W$11=1,R$11))))</f>
        <v>0</v>
      </c>
      <c r="AA7" s="32" t="b">
        <f>IF($W$8=1,S$8,IF($W$9=1,S$9,IF($W$10=1,S$10,IF($W$11=1,S$11))))</f>
        <v>0</v>
      </c>
      <c r="AB7" s="32" t="b">
        <f>IF($W$8=1,T$8,IF($W$9=1,T$9,IF($W$10=1,T$10,IF($W$11=1,T$11))))</f>
        <v>0</v>
      </c>
      <c r="AC7" s="32" t="b">
        <f>IF($W$8=1,U$8,IF($W$9=1,U$9,IF($W$10=1,U$10,IF($W$11=1,U$11))))</f>
        <v>0</v>
      </c>
      <c r="AD7" s="32" t="b">
        <f>IF($W$8=1,V$8,IF($W$9=1,V$9,IF($W$10=1,V$10,IF($W$11=1,V$11))))</f>
        <v>0</v>
      </c>
      <c r="AE7" s="37"/>
    </row>
    <row r="8" spans="1:31" ht="12.75">
      <c r="A8" s="38">
        <v>8</v>
      </c>
      <c r="B8" s="42">
        <f>'liste des compétiteurs'!B17</f>
        <v>384838</v>
      </c>
      <c r="C8" s="42">
        <f>'liste des compétiteurs'!C17</f>
        <v>2070670004273</v>
      </c>
      <c r="D8" s="42" t="str">
        <f>'liste des compétiteurs'!D17</f>
        <v>TOURS</v>
      </c>
      <c r="E8" s="14" t="str">
        <f>'liste des compétiteurs'!E17</f>
        <v>ROLLER CLUB LES NORDIKS DE TOURAINE</v>
      </c>
      <c r="F8" s="14" t="str">
        <f>'liste des compétiteurs'!F17</f>
        <v>Vaudeville Ondet Jeanne</v>
      </c>
      <c r="G8" s="34"/>
      <c r="I8" s="40" t="s">
        <v>18</v>
      </c>
      <c r="J8" s="32" t="b">
        <f>IF(G7=1,B7,IF(G8=1,B8,IF(G9=1,B9,IF(G10=1,B10))))</f>
        <v>0</v>
      </c>
      <c r="K8" s="32" t="b">
        <f>IF(G7=1,C7,IF(G8=1,C8,IF(G9=1,C9,IF(G10=1,C10))))</f>
        <v>0</v>
      </c>
      <c r="L8" s="32" t="b">
        <f>IF(G7=1,D7,IF(G8=1,D8,IF(G9=1,D9,IF(G10=1,D10))))</f>
        <v>0</v>
      </c>
      <c r="M8" s="32" t="b">
        <f>IF(G7=1,E7,IF(G8=1,E8,IF(G9=1,E9,IF(G10=1,E10))))</f>
        <v>0</v>
      </c>
      <c r="N8" s="33" t="b">
        <f>IF(G7=1,F7,IF(G8=1,F8,IF(G9=1,F9,IF(G10=1,F10))))</f>
        <v>0</v>
      </c>
      <c r="O8" s="34"/>
      <c r="Q8" s="40" t="s">
        <v>19</v>
      </c>
      <c r="R8" s="32" t="b">
        <f>IF(O8=1,J8,IF(O9=1,J9,IF(O10=1,J10,IF(O11=1,J11))))</f>
        <v>0</v>
      </c>
      <c r="S8" s="32" t="b">
        <f>IF(O8=1,K8,IF(O9=1,K9,IF(O10=1,K10,IF(O11=1,K11))))</f>
        <v>0</v>
      </c>
      <c r="T8" s="32" t="b">
        <f>IF(O8=1,L8,IF(O9=1,L9,IF(O10=1,L10,IF(O11=1,L11))))</f>
        <v>0</v>
      </c>
      <c r="U8" s="32" t="b">
        <f>IF(O8=1,M8,IF(O9=1,M9,IF(O10=1,M10,IF(O11=1,M11))))</f>
        <v>0</v>
      </c>
      <c r="V8" s="33" t="b">
        <f>IF(O8=1,N8,IF(O9=1,N9,IF(O10=1,N10,IF(O11=1,N11))))</f>
        <v>0</v>
      </c>
      <c r="W8" s="34"/>
      <c r="Y8" s="41">
        <v>2</v>
      </c>
      <c r="Z8" s="42" t="b">
        <f>IF($W$8=2,R$8,IF($W$9=2,R$9,IF($W$10=2,R$10,IF($W$11=2,R$11))))</f>
        <v>0</v>
      </c>
      <c r="AA8" s="42" t="b">
        <f>IF($W$8=2,S$8,IF($W$9=2,S$9,IF($W$10=2,S$10,IF($W$11=2,S$11))))</f>
        <v>0</v>
      </c>
      <c r="AB8" s="42" t="b">
        <f>IF($W$8=2,T$8,IF($W$9=2,T$9,IF($W$10=2,T$10,IF($W$11=2,T$11))))</f>
        <v>0</v>
      </c>
      <c r="AC8" s="42" t="b">
        <f>IF($W$8=2,U$8,IF($W$9=2,U$9,IF($W$10=2,U$10,IF($W$11=2,U$11))))</f>
        <v>0</v>
      </c>
      <c r="AD8" s="42" t="b">
        <f>IF($W$8=2,V$8,IF($W$9=2,V$9,IF($W$10=2,V$10,IF($W$11=2,V$11))))</f>
        <v>0</v>
      </c>
      <c r="AE8" s="44"/>
    </row>
    <row r="9" spans="1:31" ht="12.75">
      <c r="A9" s="38">
        <v>9</v>
      </c>
      <c r="B9" s="42">
        <f>'liste des compétiteurs'!B18</f>
        <v>288302</v>
      </c>
      <c r="C9" s="42">
        <f>'liste des compétiteurs'!C18</f>
        <v>2020670000235</v>
      </c>
      <c r="D9" s="42" t="str">
        <f>'liste des compétiteurs'!D18</f>
        <v>PORNICHET</v>
      </c>
      <c r="E9" s="14" t="str">
        <f>'liste des compétiteurs'!E18</f>
        <v>ROLLER CLUB DE PORNICHET</v>
      </c>
      <c r="F9" s="14" t="str">
        <f>'liste des compétiteurs'!F18</f>
        <v>Armingeat Cleo</v>
      </c>
      <c r="G9" s="34"/>
      <c r="I9" s="45" t="s">
        <v>21</v>
      </c>
      <c r="J9" s="42" t="b">
        <f>IF(G13=1,B13,IF(G14=1,B14,IF(G15=1,B15,IF(G16=1,B16))))</f>
        <v>0</v>
      </c>
      <c r="K9" s="42" t="b">
        <f>IF(G13=1,C13,IF(G14=1,C14,IF(G15=1,C15,IF(G16=1,C16))))</f>
        <v>0</v>
      </c>
      <c r="L9" s="42" t="b">
        <f>IF(G13=1,D13,IF(G14=1,D14,IF(G15=1,D15,IF(G16=1,D16))))</f>
        <v>0</v>
      </c>
      <c r="M9" s="42" t="b">
        <f>IF(G13=1,E13,IF(G14=1,E14,IF(G15=1,E15,IF(G16=1,E16))))</f>
        <v>0</v>
      </c>
      <c r="N9" s="14" t="b">
        <f>IF(G13=1,F13,IF(G14=1,F14,IF(G15=1,F15,IF(G16=1,F16))))</f>
        <v>0</v>
      </c>
      <c r="O9" s="34"/>
      <c r="Q9" s="45" t="s">
        <v>22</v>
      </c>
      <c r="R9" s="42" t="b">
        <f>IF(O14=1,J14,IF(O15=1,J15,IF(O16=1,J16,IF(O17=1,J17))))</f>
        <v>0</v>
      </c>
      <c r="S9" s="42" t="b">
        <f>IF(O14=1,K14,IF(O15=1,K15,IF(O16=1,K16,IF(O17=1,K17))))</f>
        <v>0</v>
      </c>
      <c r="T9" s="42" t="b">
        <f>IF(O14=1,L14,IF(O15=1,L15,IF(O16=1,L16,IF(O17=1,L17))))</f>
        <v>0</v>
      </c>
      <c r="U9" s="42" t="b">
        <f>IF(O14=1,M14,IF(O15=1,M15,IF(O16=1,M16,IF(O17=1,M17))))</f>
        <v>0</v>
      </c>
      <c r="V9" s="14" t="b">
        <f>IF(O14=1,N14,IF(O15=1,N15,IF(O16=1,N16,IF(O17=1,N17))))</f>
        <v>0</v>
      </c>
      <c r="W9" s="34"/>
      <c r="Y9" s="41">
        <v>3</v>
      </c>
      <c r="Z9" s="42" t="b">
        <f>IF($W$8=3,R$8,IF($W$9=3,R$9,IF($W$10=3,R$10,IF($W$11=3,R$11))))</f>
        <v>0</v>
      </c>
      <c r="AA9" s="42" t="b">
        <f>IF($W$8=3,S$8,IF($W$9=3,S$9,IF($W$10=3,S$10,IF($W$11=3,S$11))))</f>
        <v>0</v>
      </c>
      <c r="AB9" s="42" t="b">
        <f>IF($W$8=3,T$8,IF($W$9=3,T$9,IF($W$10=3,T$10,IF($W$11=3,T$11))))</f>
        <v>0</v>
      </c>
      <c r="AC9" s="42" t="b">
        <f>IF($W$8=3,U$8,IF($W$9=3,U$9,IF($W$10=3,U$10,IF($W$11=3,U$11))))</f>
        <v>0</v>
      </c>
      <c r="AD9" s="42" t="b">
        <f>IF($W$8=3,V$8,IF($W$9=3,V$9,IF($W$10=3,V$10,IF($W$11=3,V$11))))</f>
        <v>0</v>
      </c>
      <c r="AE9" s="44"/>
    </row>
    <row r="10" spans="1:31" ht="12.75">
      <c r="A10" s="47">
        <v>16</v>
      </c>
      <c r="B10" s="48">
        <f>'liste des compétiteurs'!B25</f>
        <v>0</v>
      </c>
      <c r="C10" s="48">
        <f>'liste des compétiteurs'!C25</f>
        <v>0</v>
      </c>
      <c r="D10" s="48">
        <f>'liste des compétiteurs'!D25</f>
        <v>0</v>
      </c>
      <c r="E10" s="49">
        <f>'liste des compétiteurs'!E25</f>
        <v>0</v>
      </c>
      <c r="F10" s="49">
        <f>'liste des compétiteurs'!F25</f>
        <v>0</v>
      </c>
      <c r="G10" s="50"/>
      <c r="I10" s="45" t="s">
        <v>24</v>
      </c>
      <c r="J10" s="42" t="b">
        <f>IF(G19=2,B19,IF(G20=2,B20,IF(G21=2,B21,IF(G22=2,B22))))</f>
        <v>0</v>
      </c>
      <c r="K10" s="42" t="b">
        <f>IF(G19=2,C19,IF(G20=2,C20,IF(G21=2,C21,IF(G22=2,C22))))</f>
        <v>0</v>
      </c>
      <c r="L10" s="42" t="b">
        <f>IF(G19=2,D19,IF(G20=2,D20,IF(G21=2,D21,IF(G22=2,D22))))</f>
        <v>0</v>
      </c>
      <c r="M10" s="42" t="b">
        <f>IF(G19=2,E19,IF(G20=2,E20,IF(G21=2,E21,IF(G22=2,E22))))</f>
        <v>0</v>
      </c>
      <c r="N10" s="14" t="b">
        <f>IF(G19=2,F19,IF(G20=2,F20,IF(G21=2,F21,IF(G22=2,F22))))</f>
        <v>0</v>
      </c>
      <c r="O10" s="34"/>
      <c r="Q10" s="45" t="s">
        <v>25</v>
      </c>
      <c r="R10" s="42" t="b">
        <f>IF(O8=2,J8,IF(O9=2,J9,IF(O10=2,J10,IF(O11=2,J11))))</f>
        <v>0</v>
      </c>
      <c r="S10" s="42" t="b">
        <f>IF(O8=2,K8,IF(O9=2,K9,IF(O10=2,K10,IF(O11=2,K11))))</f>
        <v>0</v>
      </c>
      <c r="T10" s="42" t="b">
        <f>IF(O8=2,L8,IF(O9=2,L9,IF(O10=2,L10,IF(O11=2,L11))))</f>
        <v>0</v>
      </c>
      <c r="U10" s="42" t="b">
        <f>IF(O8=2,M8,IF(O9=2,M9,IF(O10=2,M10,IF(O11=2,M11))))</f>
        <v>0</v>
      </c>
      <c r="V10" s="14" t="b">
        <f>IF(O8=2,N8,IF(O9=2,N9,IF(O10=2,N10,IF(O11=2,N11))))</f>
        <v>0</v>
      </c>
      <c r="W10" s="34"/>
      <c r="Y10" s="41">
        <v>4</v>
      </c>
      <c r="Z10" s="42" t="b">
        <f>IF($W$8=4,R$8,IF($W$9=4,R$9,IF($W$10=4,R$10,IF($W$11=4,R$11))))</f>
        <v>0</v>
      </c>
      <c r="AA10" s="42" t="b">
        <f>IF($W$8=4,S$8,IF($W$9=4,S$9,IF($W$10=4,S$10,IF($W$11=4,S$11))))</f>
        <v>0</v>
      </c>
      <c r="AB10" s="42" t="b">
        <f>IF($W$8=4,T$8,IF($W$9=4,T$9,IF($W$10=4,T$10,IF($W$11=4,T$11))))</f>
        <v>0</v>
      </c>
      <c r="AC10" s="42" t="b">
        <f>IF($W$8=4,U$8,IF($W$9=4,U$9,IF($W$10=4,U$10,IF($W$11=4,U$11))))</f>
        <v>0</v>
      </c>
      <c r="AD10" s="42" t="b">
        <f>IF($W$8=4,V$8,IF($W$9=4,V$9,IF($W$10=4,V$10,IF($W$11=4,V$11))))</f>
        <v>0</v>
      </c>
      <c r="AE10" s="44"/>
    </row>
    <row r="11" spans="2:31" ht="12.75">
      <c r="B11"/>
      <c r="C11"/>
      <c r="D11"/>
      <c r="I11" s="51" t="s">
        <v>27</v>
      </c>
      <c r="J11" s="48" t="b">
        <f>IF(G25=2,B25,IF(G26=2,B26,IF(G27=2,B27,IF(G28=2,B28))))</f>
        <v>0</v>
      </c>
      <c r="K11" s="48" t="b">
        <f>IF(G25=2,C25,IF(G26=2,C26,IF(G27=2,C27,IF(G28=2,C28))))</f>
        <v>0</v>
      </c>
      <c r="L11" s="48" t="b">
        <f>IF(G25=2,D25,IF(G26=2,D26,IF(G27=2,D27,IF(G28=2,D28))))</f>
        <v>0</v>
      </c>
      <c r="M11" s="48" t="b">
        <f>IF(G25=2,E25,IF(G26=2,E26,IF(G27=2,E27,IF(G28=2,E28))))</f>
        <v>0</v>
      </c>
      <c r="N11" s="49" t="b">
        <f>IF(G25=2,F25,IF(G26=2,F26,IF(G27=2,F27,IF(G28=2,F28))))</f>
        <v>0</v>
      </c>
      <c r="O11" s="50"/>
      <c r="Q11" s="51" t="s">
        <v>28</v>
      </c>
      <c r="R11" s="48" t="b">
        <f>IF(O14=2,J14,IF(O15=2,J15,IF(O16=2,J16,IF(O17=2,J17))))</f>
        <v>0</v>
      </c>
      <c r="S11" s="48" t="b">
        <f>IF(O14=2,K14,IF(O15=2,K15,IF(O16=2,K16,IF(O17=2,K17))))</f>
        <v>0</v>
      </c>
      <c r="T11" s="48" t="b">
        <f>IF(O14=2,L14,IF(O15=2,L15,IF(O16=2,L16,IF(O17=2,L17))))</f>
        <v>0</v>
      </c>
      <c r="U11" s="48" t="b">
        <f>IF(O14=2,M14,IF(O15=2,M15,IF(O16=2,M16,IF(O17=2,M17))))</f>
        <v>0</v>
      </c>
      <c r="V11" s="49" t="b">
        <f>IF(O14=2,N14,IF(O15=2,N15,IF(O16=2,N16,IF(O17=2,N17))))</f>
        <v>0</v>
      </c>
      <c r="W11" s="50"/>
      <c r="Y11" s="41">
        <v>5</v>
      </c>
      <c r="Z11" s="42" t="b">
        <f>IF($W$14=1,R$14,IF($W$15=1,R$15,IF($W$16=1,R$16,IF($W$17=1,R$17))))</f>
        <v>0</v>
      </c>
      <c r="AA11" s="42" t="b">
        <f>IF($W$14=1,S$14,IF($W$15=1,S$15,IF($W$16=1,S$16,IF($W$17=1,S$17))))</f>
        <v>0</v>
      </c>
      <c r="AB11" s="42" t="b">
        <f>IF($W$14=1,T$14,IF($W$15=1,T$15,IF($W$16=1,T$16,IF($W$17=1,T$17))))</f>
        <v>0</v>
      </c>
      <c r="AC11" s="42" t="b">
        <f>IF($W$14=1,U$14,IF($W$15=1,U$15,IF($W$16=1,U$16,IF($W$17=1,U$17))))</f>
        <v>0</v>
      </c>
      <c r="AD11" s="42" t="b">
        <f>IF($W$14=1,V$14,IF($W$15=1,V$15,IF($W$16=1,V$16,IF($W$17=1,V$17))))</f>
        <v>0</v>
      </c>
      <c r="AE11" s="44"/>
    </row>
    <row r="12" spans="1:31" ht="12.75">
      <c r="A12" s="25" t="s">
        <v>30</v>
      </c>
      <c r="E12" s="1"/>
      <c r="F12" s="2"/>
      <c r="G12" s="26" t="s">
        <v>12</v>
      </c>
      <c r="J12" s="1"/>
      <c r="K12" s="1"/>
      <c r="L12" s="1"/>
      <c r="M12" s="1"/>
      <c r="N12" s="2"/>
      <c r="R12" s="1"/>
      <c r="S12" s="1"/>
      <c r="T12" s="1"/>
      <c r="U12" s="1"/>
      <c r="V12" s="2"/>
      <c r="Y12" s="41">
        <v>6</v>
      </c>
      <c r="Z12" s="42" t="b">
        <f>IF($W$14=2,R$14,IF($W$15=2,R$15,IF($W$16=2,R$16,IF($W$17=2,R$17))))</f>
        <v>0</v>
      </c>
      <c r="AA12" s="42" t="b">
        <f>IF($W$14=2,S$14,IF($W$15=2,S$15,IF($W$16=2,S$16,IF($W$17=2,S$17))))</f>
        <v>0</v>
      </c>
      <c r="AB12" s="42" t="b">
        <f>IF($W$14=2,T$14,IF($W$15=2,T$15,IF($W$16=2,T$16,IF($W$17=2,T$17))))</f>
        <v>0</v>
      </c>
      <c r="AC12" s="42" t="b">
        <f>IF($W$14=2,U$14,IF($W$15=2,U$15,IF($W$16=2,U$16,IF($W$17=2,U$17))))</f>
        <v>0</v>
      </c>
      <c r="AD12" s="42" t="b">
        <f>IF($W$14=2,V$14,IF($W$15=2,V$15,IF($W$16=2,V$16,IF($W$17=2,V$17))))</f>
        <v>0</v>
      </c>
      <c r="AE12" s="44"/>
    </row>
    <row r="13" spans="1:31" ht="12.75">
      <c r="A13" s="31">
        <v>4</v>
      </c>
      <c r="B13" s="33">
        <f>'liste des compétiteurs'!B13</f>
        <v>208741</v>
      </c>
      <c r="C13" s="33">
        <f>'liste des compétiteurs'!C13</f>
        <v>2010670000165</v>
      </c>
      <c r="D13" s="33" t="str">
        <f>'liste des compétiteurs'!D13</f>
        <v>ARSAC</v>
      </c>
      <c r="E13" s="33" t="str">
        <f>'liste des compétiteurs'!E13</f>
        <v>SKATE MACHIN ARSACAISE</v>
      </c>
      <c r="F13" s="33" t="str">
        <f>'liste des compétiteurs'!F13</f>
        <v>Bouquet Alix</v>
      </c>
      <c r="G13" s="34"/>
      <c r="I13" s="35" t="s">
        <v>31</v>
      </c>
      <c r="J13" s="1"/>
      <c r="K13" s="1"/>
      <c r="L13" s="1"/>
      <c r="M13" s="1"/>
      <c r="N13" s="2"/>
      <c r="O13" s="26" t="s">
        <v>12</v>
      </c>
      <c r="Q13" s="35" t="s">
        <v>32</v>
      </c>
      <c r="R13" s="1"/>
      <c r="S13" s="1"/>
      <c r="T13" s="1"/>
      <c r="U13" s="1"/>
      <c r="V13" s="2"/>
      <c r="W13" s="26" t="s">
        <v>12</v>
      </c>
      <c r="Y13" s="41">
        <v>7</v>
      </c>
      <c r="Z13" s="42" t="b">
        <f>IF(T$14=3,R$14,IF($W15=3,R$15,IF($W$16=3,R$16,IF($W$17=3,R$17))))</f>
        <v>0</v>
      </c>
      <c r="AA13" s="42" t="b">
        <f>IF(U$14=3,S$14,IF($W15=3,S$15,IF($W$16=3,S$16,IF($W$17=3,S$17))))</f>
        <v>0</v>
      </c>
      <c r="AB13" s="42" t="b">
        <f>IF(V$14=3,T$14,IF($W15=3,T$15,IF($W$16=3,T$16,IF($W$17=3,T$17))))</f>
        <v>0</v>
      </c>
      <c r="AC13" s="42" t="b">
        <f>IF(W$14=3,U$14,IF($W15=3,U$15,IF($W$16=3,U$16,IF($W$17=3,U$17))))</f>
        <v>0</v>
      </c>
      <c r="AD13" s="42" t="b">
        <f>IF(X$14=3,V$14,IF($W15=3,V$15,IF($W$16=3,V$16,IF($W$17=3,V$17))))</f>
        <v>0</v>
      </c>
      <c r="AE13" s="44"/>
    </row>
    <row r="14" spans="1:31" ht="12.75">
      <c r="A14" s="38">
        <v>5</v>
      </c>
      <c r="B14" s="14">
        <f>'liste des compétiteurs'!B14</f>
        <v>252270</v>
      </c>
      <c r="C14" s="14">
        <f>'liste des compétiteurs'!C14</f>
        <v>2040670001339</v>
      </c>
      <c r="D14" s="14" t="str">
        <f>'liste des compétiteurs'!D14</f>
        <v>MERY SUR OISE</v>
      </c>
      <c r="E14" s="14" t="str">
        <f>'liste des compétiteurs'!E14</f>
        <v>DRAGON RIDERS</v>
      </c>
      <c r="F14" s="14" t="str">
        <f>'liste des compétiteurs'!F14</f>
        <v>Amiand Sephora</v>
      </c>
      <c r="G14" s="34"/>
      <c r="I14" s="40" t="s">
        <v>34</v>
      </c>
      <c r="J14" s="32" t="b">
        <f>IF(G7=2,B7,IF(G8=2,B8,IF(G9=2,B9,IF(G10=2,B10))))</f>
        <v>0</v>
      </c>
      <c r="K14" s="32" t="b">
        <f>IF(G7=2,C7,IF(G8=2,C8,IF(G9=2,C9,IF(G10=2,C10))))</f>
        <v>0</v>
      </c>
      <c r="L14" s="32" t="b">
        <f>IF(G7=2,D7,IF(G8=2,D8,IF(G9=2,D9,IF(G10=2,D10))))</f>
        <v>0</v>
      </c>
      <c r="M14" s="32" t="b">
        <f>IF(G7=2,E7,IF(G8=2,E8,IF(G9=2,E9,IF(G10=2,E10))))</f>
        <v>0</v>
      </c>
      <c r="N14" s="33" t="b">
        <f>IF(G7=2,F7,IF(G8=2,F8,IF(G9=2,F9,IF(G10=2,F10))))</f>
        <v>0</v>
      </c>
      <c r="O14" s="34"/>
      <c r="Q14" s="40" t="s">
        <v>35</v>
      </c>
      <c r="R14" s="32" t="b">
        <f>IF(O8=3,J8,IF(O9=3,J9,IF(O10=3,J10,IF(O11=3,J11))))</f>
        <v>0</v>
      </c>
      <c r="S14" s="32" t="b">
        <f>IF(O8=3,K8,IF(O9=3,K9,IF(O10=3,K10,IF(O11=3,K11))))</f>
        <v>0</v>
      </c>
      <c r="T14" s="32" t="b">
        <f>IF(O8=3,L8,IF(O9=3,L9,IF(O10=3,L10,IF(O11=3,L11))))</f>
        <v>0</v>
      </c>
      <c r="U14" s="32" t="b">
        <f>IF(O8=3,M8,IF(O9=3,M9,IF(O10=3,M10,IF(O11=3,M11))))</f>
        <v>0</v>
      </c>
      <c r="V14" s="33" t="b">
        <f>IF(O8=3,N8,IF(O9=3,N9,IF(O10=3,N10,IF(O11=3,N11))))</f>
        <v>0</v>
      </c>
      <c r="W14" s="34"/>
      <c r="Y14" s="41">
        <v>8</v>
      </c>
      <c r="Z14" s="42" t="b">
        <f>IF($W$14=4,R$14,IF($W$15=4,R$15,IF($W$16=4,R$16,IF($W$17=4,R$17))))</f>
        <v>0</v>
      </c>
      <c r="AA14" s="42" t="b">
        <f>IF($W$14=4,S$14,IF($W$15=4,S$15,IF($W$16=4,S$16,IF($W$17=4,S$17))))</f>
        <v>0</v>
      </c>
      <c r="AB14" s="42" t="b">
        <f>IF($W$14=4,T$14,IF($W$15=4,T$15,IF($W$16=4,T$16,IF($W$17=4,T$17))))</f>
        <v>0</v>
      </c>
      <c r="AC14" s="42" t="b">
        <f>IF($W$14=4,U$14,IF($W$15=4,U$15,IF($W$16=4,U$16,IF($W$17=4,U$17))))</f>
        <v>0</v>
      </c>
      <c r="AD14" s="42" t="b">
        <f>IF($W$14=4,V$14,IF($W$15=4,V$15,IF($W$16=4,V$16,IF($W$17=4,V$17))))</f>
        <v>0</v>
      </c>
      <c r="AE14" s="44"/>
    </row>
    <row r="15" spans="1:31" ht="12.75">
      <c r="A15" s="38">
        <v>12</v>
      </c>
      <c r="B15" s="14">
        <f>'liste des compétiteurs'!B21</f>
        <v>0</v>
      </c>
      <c r="C15" s="14">
        <f>'liste des compétiteurs'!C21</f>
        <v>0</v>
      </c>
      <c r="D15" s="14">
        <f>'liste des compétiteurs'!D21</f>
        <v>0</v>
      </c>
      <c r="E15" s="14">
        <f>'liste des compétiteurs'!E21</f>
        <v>0</v>
      </c>
      <c r="F15" s="14">
        <f>'liste des compétiteurs'!F21</f>
        <v>0</v>
      </c>
      <c r="G15" s="34"/>
      <c r="I15" s="45" t="s">
        <v>37</v>
      </c>
      <c r="J15" s="42" t="b">
        <f>IF(G13=2,B13,IF(G14=2,B14,IF(G15=2,B15,IF(G16=2,B16))))</f>
        <v>0</v>
      </c>
      <c r="K15" s="42" t="b">
        <f>IF(G13=2,C13,IF(G14=2,C14,IF(G15=2,C15,IF(G16=2,C16))))</f>
        <v>0</v>
      </c>
      <c r="L15" s="42" t="b">
        <f>IF(G13=2,D13,IF(G14=2,D14,IF(G15=2,D15,IF(G16=2,D16))))</f>
        <v>0</v>
      </c>
      <c r="M15" s="42" t="b">
        <f>IF(G13=2,E13,IF(G14=2,E14,IF(G15=2,E15,IF(G16=2,E16))))</f>
        <v>0</v>
      </c>
      <c r="N15" s="14" t="b">
        <f>IF(G13=2,F13,IF(G14=2,F14,IF(G15=2,F15,IF(G16=2,F16))))</f>
        <v>0</v>
      </c>
      <c r="O15" s="34"/>
      <c r="Q15" s="45" t="s">
        <v>38</v>
      </c>
      <c r="R15" s="42" t="b">
        <f>IF(O14=3,J14,IF(O15=3,J15,IF(O16=3,J16,IF(O17=3,J17))))</f>
        <v>0</v>
      </c>
      <c r="S15" s="42" t="b">
        <f>IF(O14=3,K14,IF(O15=3,K15,IF(O16=3,K16,IF(O17=3,K17))))</f>
        <v>0</v>
      </c>
      <c r="T15" s="42" t="b">
        <f>IF(O14=3,L14,IF(O15=3,L15,IF(O16=3,L16,IF(O17=3,L17))))</f>
        <v>0</v>
      </c>
      <c r="U15" s="42" t="b">
        <f>IF(O14=3,M14,IF(O15=3,M15,IF(O16=3,M16,IF(O17=3,M17))))</f>
        <v>0</v>
      </c>
      <c r="V15" s="14" t="b">
        <f>IF(O14=3,N14,IF(O15=3,N15,IF(O16=3,N16,IF(O17=3,N17))))</f>
        <v>0</v>
      </c>
      <c r="W15" s="34"/>
      <c r="Y15" s="41">
        <v>9</v>
      </c>
      <c r="Z15" s="42" t="b">
        <f>IF($G$7=3,B$7,IF($G$8=3,B$8,IF($G$9=3,B$9,IF($G$10=3,B$10))))</f>
        <v>0</v>
      </c>
      <c r="AA15" s="42" t="b">
        <f>IF($G$7=3,C$7,IF($G$8=3,C$8,IF($G$9=3,C$9,IF($G$10=3,C$10))))</f>
        <v>0</v>
      </c>
      <c r="AB15" s="42" t="b">
        <f>IF($G$7=3,D$7,IF($G$8=3,D$8,IF($G$9=3,D$9,IF($G$10=3,D$10))))</f>
        <v>0</v>
      </c>
      <c r="AC15" s="42" t="b">
        <f>IF($G$7=3,E$7,IF($G$8=3,E$8,IF($G$9=3,E$9,IF($G$10=3,E$10))))</f>
        <v>0</v>
      </c>
      <c r="AD15" s="42" t="b">
        <f>IF($G$7=3,F$7,IF($G$8=3,F$8,IF($G$9=3,F$9,IF($G$10=3,F$10))))</f>
        <v>0</v>
      </c>
      <c r="AE15" s="44"/>
    </row>
    <row r="16" spans="1:31" ht="12.75">
      <c r="A16" s="47">
        <v>13</v>
      </c>
      <c r="B16" s="49">
        <f>'liste des compétiteurs'!B22</f>
        <v>0</v>
      </c>
      <c r="C16" s="49">
        <f>'liste des compétiteurs'!C22</f>
        <v>0</v>
      </c>
      <c r="D16" s="49">
        <f>'liste des compétiteurs'!D22</f>
        <v>0</v>
      </c>
      <c r="E16" s="49">
        <f>'liste des compétiteurs'!E22</f>
        <v>0</v>
      </c>
      <c r="F16" s="49">
        <f>'liste des compétiteurs'!F22</f>
        <v>0</v>
      </c>
      <c r="G16" s="50"/>
      <c r="I16" s="45" t="s">
        <v>40</v>
      </c>
      <c r="J16" s="42" t="b">
        <f>IF(G19=1,B19,IF(G20=1,B20,IF(G21=1,B21,IF(G22=1,B22))))</f>
        <v>0</v>
      </c>
      <c r="K16" s="42" t="b">
        <f>IF(G19=1,C19,IF(G20=1,C20,IF(G21=1,C21,IF(G22=1,C22))))</f>
        <v>0</v>
      </c>
      <c r="L16" s="42" t="b">
        <f>IF(G19=1,D19,IF(G20=1,D20,IF(G21=1,D21,IF(G22=1,D22))))</f>
        <v>0</v>
      </c>
      <c r="M16" s="42" t="b">
        <f>IF(G19=1,E19,IF(G20=1,E20,IF(G21=1,E21,IF(G22=1,E22))))</f>
        <v>0</v>
      </c>
      <c r="N16" s="14" t="b">
        <f>IF(G19=1,F19,IF(G20=1,F20,IF(G21=1,F21,IF(G22=1,F22))))</f>
        <v>0</v>
      </c>
      <c r="O16" s="34"/>
      <c r="Q16" s="45" t="s">
        <v>41</v>
      </c>
      <c r="R16" s="42" t="b">
        <f>IF(O8=4,J8,IF(O9=4,J9,IF(O10=4,J10,IF(O11=4,J11))))</f>
        <v>0</v>
      </c>
      <c r="S16" s="42" t="b">
        <f>IF(O8=4,K8,IF(O9=4,K9,IF(O10=4,K10,IF(O11=4,K11))))</f>
        <v>0</v>
      </c>
      <c r="T16" s="42" t="b">
        <f>IF(O8=4,L8,IF(O9=4,L9,IF(O10=4,L10,IF(O11=4,L11))))</f>
        <v>0</v>
      </c>
      <c r="U16" s="42" t="b">
        <f>IF(O8=4,M8,IF(O9=4,M9,IF(O10=4,M10,IF(O11=4,M11))))</f>
        <v>0</v>
      </c>
      <c r="V16" s="14" t="b">
        <f>IF(O8=4,N8,IF(O9=4,N9,IF(O10=4,N10,IF(O11=4,N11))))</f>
        <v>0</v>
      </c>
      <c r="W16" s="34"/>
      <c r="Y16" s="41">
        <v>9</v>
      </c>
      <c r="Z16" s="42" t="b">
        <f>IF($G$13=3,B$13,IF($G$14=3,B$14,IF($G$15=3,B$15,IF($G$16=3,B$16))))</f>
        <v>0</v>
      </c>
      <c r="AA16" s="42" t="b">
        <f>IF($G$13=3,C$13,IF($G$14=3,C$14,IF($G$15=3,C$15,IF($G$16=3,C$16))))</f>
        <v>0</v>
      </c>
      <c r="AB16" s="42" t="b">
        <f>IF($G$13=3,D$13,IF($G$14=3,D$14,IF($G$15=3,D$15,IF($G$16=3,D$16))))</f>
        <v>0</v>
      </c>
      <c r="AC16" s="42" t="b">
        <f>IF($G$13=3,E$13,IF($G$14=3,E$14,IF($G$15=3,E$15,IF($G$16=3,E$16))))</f>
        <v>0</v>
      </c>
      <c r="AD16" s="42" t="b">
        <f>IF($G$13=3,F$13,IF($G$14=3,F$14,IF($G$15=3,F$15,IF($G$16=3,F$16))))</f>
        <v>0</v>
      </c>
      <c r="AE16" s="44"/>
    </row>
    <row r="17" spans="5:31" ht="12.75">
      <c r="E17" s="1"/>
      <c r="F17" s="2"/>
      <c r="I17" s="51" t="s">
        <v>43</v>
      </c>
      <c r="J17" s="48" t="b">
        <f>IF(G25=1,B25,IF(G26=1,B26,IF(G27=1,B27,IF(G28=1,B28))))</f>
        <v>0</v>
      </c>
      <c r="K17" s="48" t="b">
        <f>IF(G25=1,C25,IF(G26=1,C26,IF(G27=1,C27,IF(G28=1,C28))))</f>
        <v>0</v>
      </c>
      <c r="L17" s="48" t="b">
        <f>IF(G25=1,D25,IF(G26=1,D26,IF(G27=1,D27,IF(G28=1,D28))))</f>
        <v>0</v>
      </c>
      <c r="M17" s="48" t="b">
        <f>IF(G25=1,E25,IF(G26=1,E26,IF(G27=1,E27,IF(G28=1,E28))))</f>
        <v>0</v>
      </c>
      <c r="N17" s="49" t="b">
        <f>IF(G25=1,F25,IF(G26=1,F26,IF(G27=1,F27,IF(G28=1,F28))))</f>
        <v>0</v>
      </c>
      <c r="O17" s="50"/>
      <c r="Q17" s="51" t="s">
        <v>44</v>
      </c>
      <c r="R17" s="48" t="b">
        <f>IF(O14=4,J14,IF(O15=4,J15,IF(O16=4,J16,IF(O17=4,J17))))</f>
        <v>0</v>
      </c>
      <c r="S17" s="48" t="b">
        <f>IF(O14=4,K14,IF(O15=4,K15,IF(O16=4,K16,IF(O17=4,K17))))</f>
        <v>0</v>
      </c>
      <c r="T17" s="48" t="b">
        <f>IF(O14=4,L14,IF(O15=4,L15,IF(O16=4,L16,IF(O17=4,L17))))</f>
        <v>0</v>
      </c>
      <c r="U17" s="48" t="b">
        <f>IF(O14=4,M14,IF(O15=4,M15,IF(O16=4,M16,IF(O17=4,M17))))</f>
        <v>0</v>
      </c>
      <c r="V17" s="49" t="b">
        <f>IF(O14=4,N14,IF(O15=4,N15,IF(O16=4,N16,IF(O17=4,N17))))</f>
        <v>0</v>
      </c>
      <c r="W17" s="50"/>
      <c r="Y17" s="41">
        <v>9</v>
      </c>
      <c r="Z17" s="42" t="b">
        <f>IF($G$19=3,B$19,IF($G$20=3,B$20,IF($G$21=3,B$21,IF($G$22=3,B$22))))</f>
        <v>0</v>
      </c>
      <c r="AA17" s="42" t="b">
        <f>IF($G$19=3,C$19,IF($G$20=3,C$20,IF($G$21=3,C$21,IF($G$22=3,C$22))))</f>
        <v>0</v>
      </c>
      <c r="AB17" s="42" t="b">
        <f>IF($G$19=3,D$19,IF($G$20=3,D$20,IF($G$21=3,D$21,IF($G$22=3,D$22))))</f>
        <v>0</v>
      </c>
      <c r="AC17" s="42" t="b">
        <f>IF($G$19=3,E$19,IF($G$20=3,E$20,IF($G$21=3,E$21,IF($G$22=3,E$22))))</f>
        <v>0</v>
      </c>
      <c r="AD17" s="42" t="b">
        <f>IF($G$19=3,F$19,IF($G$20=3,F$20,IF($G$21=3,F$21,IF($G$22=3,F$22))))</f>
        <v>0</v>
      </c>
      <c r="AE17" s="44"/>
    </row>
    <row r="18" spans="1:31" ht="12.75">
      <c r="A18" s="25" t="s">
        <v>46</v>
      </c>
      <c r="E18" s="1"/>
      <c r="F18" s="2"/>
      <c r="G18" s="26" t="s">
        <v>12</v>
      </c>
      <c r="J18" s="1"/>
      <c r="K18" s="1"/>
      <c r="L18" s="1"/>
      <c r="M18" s="1"/>
      <c r="N18" s="2"/>
      <c r="Y18" s="41">
        <v>9</v>
      </c>
      <c r="Z18" s="42" t="b">
        <f>IF($G$25=3,B$25,IF($G$26=3,B$26,IF($G$27=3,B$27,IF($G$28=3,B$28))))</f>
        <v>0</v>
      </c>
      <c r="AA18" s="42" t="b">
        <f>IF($G$25=3,C$25,IF($G$26=3,C$26,IF($G$27=3,C$27,IF($G$28=3,C$28))))</f>
        <v>0</v>
      </c>
      <c r="AB18" s="42" t="b">
        <f>IF($G$25=3,D$25,IF($G$26=3,D$26,IF($G$27=3,D$27,IF($G$28=3,D$28))))</f>
        <v>0</v>
      </c>
      <c r="AC18" s="42" t="b">
        <f>IF($G$25=3,E$25,IF($G$26=3,E$26,IF($G$27=3,E$27,IF($G$28=3,E$28))))</f>
        <v>0</v>
      </c>
      <c r="AD18" s="42" t="b">
        <f>IF($G$25=3,F$25,IF($G$26=3,F$26,IF($G$27=3,F$27,IF($G$28=3,F$28))))</f>
        <v>0</v>
      </c>
      <c r="AE18" s="44"/>
    </row>
    <row r="19" spans="1:31" ht="12.75">
      <c r="A19" s="31">
        <v>3</v>
      </c>
      <c r="B19" s="33">
        <f>'liste des compétiteurs'!B12</f>
        <v>196499</v>
      </c>
      <c r="C19" s="33">
        <f>'liste des compétiteurs'!C12</f>
        <v>2010670000437</v>
      </c>
      <c r="D19" s="33" t="str">
        <f>'liste des compétiteurs'!D12</f>
        <v>MERIGNAC</v>
      </c>
      <c r="E19" s="33" t="str">
        <f>'liste des compétiteurs'!E12</f>
        <v>SAM ROLLER SPORTS</v>
      </c>
      <c r="F19" s="33" t="str">
        <f>'liste des compétiteurs'!F12</f>
        <v>Granjon Lily</v>
      </c>
      <c r="G19" s="34"/>
      <c r="M19" s="1"/>
      <c r="N19" s="2"/>
      <c r="Y19" s="41">
        <v>13</v>
      </c>
      <c r="Z19" s="42" t="b">
        <f>IF($G$7=4,B$7,IF($G$8=4,B$8,IF($G$9=4,B$9,IF($G$10=4,B$10))))</f>
        <v>0</v>
      </c>
      <c r="AA19" s="42" t="b">
        <f>IF($G$7=4,C$7,IF($G$8=4,C$8,IF($G$9=4,C$9,IF($G$10=4,C$10))))</f>
        <v>0</v>
      </c>
      <c r="AB19" s="42" t="b">
        <f>IF($G$7=4,D$7,IF($G$8=4,D$8,IF($G$9=4,D$9,IF($G$10=4,D$10))))</f>
        <v>0</v>
      </c>
      <c r="AC19" s="42" t="b">
        <f>IF($G$7=4,E$7,IF($G$8=4,E$8,IF($G$9=4,E$9,IF($G$10=4,E$10))))</f>
        <v>0</v>
      </c>
      <c r="AD19" s="42" t="b">
        <f>IF($G$7=4,F$7,IF($G$8=4,F$8,IF($G$9=4,F$9,IF($G$10=4,F$10))))</f>
        <v>0</v>
      </c>
      <c r="AE19" s="44"/>
    </row>
    <row r="20" spans="1:31" ht="12.75">
      <c r="A20" s="38">
        <v>6</v>
      </c>
      <c r="B20" s="14">
        <f>'liste des compétiteurs'!B15</f>
        <v>347139</v>
      </c>
      <c r="C20" s="14">
        <f>'liste des compétiteurs'!C15</f>
        <v>2050670000228</v>
      </c>
      <c r="D20" s="14" t="str">
        <f>'liste des compétiteurs'!D15</f>
        <v>SAINT NAZAIRE</v>
      </c>
      <c r="E20" s="14" t="str">
        <f>'liste des compétiteurs'!E15</f>
        <v>SPORT URBAIN NAZAIRIEN RIDE</v>
      </c>
      <c r="F20" s="14" t="str">
        <f>'liste des compétiteurs'!F15</f>
        <v>Landrin Zoe</v>
      </c>
      <c r="G20" s="34"/>
      <c r="M20" s="1"/>
      <c r="N20" s="2"/>
      <c r="Y20" s="41">
        <v>13</v>
      </c>
      <c r="Z20" s="42" t="b">
        <f>IF($G$13=4,B$13,IF($G$14=4,B$14,IF($G$15=4,B$15,IF($G$16=4,B$16))))</f>
        <v>0</v>
      </c>
      <c r="AA20" s="42" t="b">
        <f>IF($G$13=4,C$13,IF($G$14=4,C$14,IF($G$15=4,C$15,IF($G$16=4,C$16))))</f>
        <v>0</v>
      </c>
      <c r="AB20" s="42" t="b">
        <f>IF($G$13=4,D$13,IF($G$14=4,D$14,IF($G$15=4,D$15,IF($G$16=4,D$16))))</f>
        <v>0</v>
      </c>
      <c r="AC20" s="42" t="b">
        <f>IF($G$13=4,E$13,IF($G$14=4,E$14,IF($G$15=4,E$15,IF($G$16=4,E$16))))</f>
        <v>0</v>
      </c>
      <c r="AD20" s="42" t="b">
        <f>IF($G$13=4,F$13,IF($G$14=4,F$14,IF($G$15=4,F$15,IF($G$16=4,F$16))))</f>
        <v>0</v>
      </c>
      <c r="AE20" s="44"/>
    </row>
    <row r="21" spans="1:31" ht="12.75">
      <c r="A21" s="38">
        <v>11</v>
      </c>
      <c r="B21" s="14">
        <f>'liste des compétiteurs'!B20</f>
        <v>0</v>
      </c>
      <c r="C21" s="14">
        <f>'liste des compétiteurs'!C20</f>
        <v>0</v>
      </c>
      <c r="D21" s="14">
        <f>'liste des compétiteurs'!D20</f>
        <v>0</v>
      </c>
      <c r="E21" s="14">
        <f>'liste des compétiteurs'!E20</f>
        <v>0</v>
      </c>
      <c r="F21" s="14">
        <f>'liste des compétiteurs'!F20</f>
        <v>0</v>
      </c>
      <c r="G21" s="34"/>
      <c r="M21" s="1"/>
      <c r="N21" s="2"/>
      <c r="Y21" s="41">
        <v>13</v>
      </c>
      <c r="Z21" s="42" t="b">
        <f>IF($G$19=4,B$19,IF($G$20=4,B$20,IF($G$21=4,B$21,IF($G$22=4,B$22))))</f>
        <v>0</v>
      </c>
      <c r="AA21" s="42" t="b">
        <f>IF($G$19=4,C$19,IF($G$20=4,C$20,IF($G$21=4,C$21,IF($G$22=4,C$22))))</f>
        <v>0</v>
      </c>
      <c r="AB21" s="42" t="b">
        <f>IF($G$19=4,D$19,IF($G$20=4,D$20,IF($G$21=4,D$21,IF($G$22=4,D$22))))</f>
        <v>0</v>
      </c>
      <c r="AC21" s="42" t="b">
        <f>IF($G$19=4,E$19,IF($G$20=4,E$20,IF($G$21=4,E$21,IF($G$22=4,E$22))))</f>
        <v>0</v>
      </c>
      <c r="AD21" s="42" t="b">
        <f>IF($G$19=4,F$19,IF($G$20=4,F$20,IF($G$21=4,F$21,IF($G$22=4,F$22))))</f>
        <v>0</v>
      </c>
      <c r="AE21" s="44"/>
    </row>
    <row r="22" spans="1:31" ht="12.75">
      <c r="A22" s="47">
        <v>14</v>
      </c>
      <c r="B22" s="49">
        <f>'liste des compétiteurs'!B23</f>
        <v>0</v>
      </c>
      <c r="C22" s="49">
        <f>'liste des compétiteurs'!C23</f>
        <v>0</v>
      </c>
      <c r="D22" s="49">
        <f>'liste des compétiteurs'!D23</f>
        <v>0</v>
      </c>
      <c r="E22" s="49">
        <f>'liste des compétiteurs'!E23</f>
        <v>0</v>
      </c>
      <c r="F22" s="49">
        <f>'liste des compétiteurs'!F23</f>
        <v>0</v>
      </c>
      <c r="G22" s="50"/>
      <c r="Y22" s="52">
        <v>13</v>
      </c>
      <c r="Z22" s="48" t="b">
        <f>IF($G$25=4,B$25,IF($G$26=4,B$26,IF($G$27=4,B$27,IF($G$28=4,B$28))))</f>
        <v>0</v>
      </c>
      <c r="AA22" s="48" t="b">
        <f>IF($G$25=4,C$25,IF($G$26=4,C$26,IF($G$27=4,C$27,IF($G$28=4,C$28))))</f>
        <v>0</v>
      </c>
      <c r="AB22" s="48" t="b">
        <f>IF($G$25=4,D$25,IF($G$26=4,D$26,IF($G$27=4,D$27,IF($G$28=4,D$28))))</f>
        <v>0</v>
      </c>
      <c r="AC22" s="48" t="b">
        <f>IF($G$25=4,E$25,IF($G$26=4,E$26,IF($G$27=4,E$27,IF($G$28=4,E$28))))</f>
        <v>0</v>
      </c>
      <c r="AD22" s="48" t="b">
        <f>IF($G$25=4,F$25,IF($G$26=4,F$26,IF($G$27=4,F$27,IF($G$28=4,F$28))))</f>
        <v>0</v>
      </c>
      <c r="AE22" s="54"/>
    </row>
    <row r="23" spans="5:6" ht="12.75">
      <c r="E23" s="1"/>
      <c r="F23" s="2"/>
    </row>
    <row r="24" spans="1:7" ht="12.75">
      <c r="A24" s="25" t="s">
        <v>52</v>
      </c>
      <c r="E24" s="1"/>
      <c r="F24" s="2"/>
      <c r="G24" s="26" t="s">
        <v>12</v>
      </c>
    </row>
    <row r="25" spans="1:7" ht="12.75">
      <c r="A25" s="31">
        <v>2</v>
      </c>
      <c r="B25" s="33">
        <f>'liste des compétiteurs'!B11</f>
        <v>42546</v>
      </c>
      <c r="C25" s="33">
        <f>'liste des compétiteurs'!C11</f>
        <v>2900670001462</v>
      </c>
      <c r="D25" s="33" t="str">
        <f>'liste des compétiteurs'!D11</f>
        <v>MERY SUR OISE</v>
      </c>
      <c r="E25" s="33" t="str">
        <f>'liste des compétiteurs'!E11</f>
        <v>DRAGON RIDERS</v>
      </c>
      <c r="F25" s="33" t="str">
        <f>'liste des compétiteurs'!F11</f>
        <v>Cochey-Cahuzac Eva</v>
      </c>
      <c r="G25" s="34"/>
    </row>
    <row r="26" spans="1:7" ht="12.75">
      <c r="A26" s="38">
        <v>7</v>
      </c>
      <c r="B26" s="14">
        <f>'liste des compétiteurs'!B16</f>
        <v>0</v>
      </c>
      <c r="C26" s="14">
        <f>'liste des compétiteurs'!C16</f>
        <v>2901460001376</v>
      </c>
      <c r="D26" s="14" t="str">
        <f>'liste des compétiteurs'!D16</f>
        <v>RZECZOW</v>
      </c>
      <c r="E26" s="14" t="str">
        <f>'liste des compétiteurs'!E16</f>
        <v>WODZU</v>
      </c>
      <c r="F26" s="14" t="str">
        <f>'liste des compétiteurs'!F16</f>
        <v>SKUBIS Marta</v>
      </c>
      <c r="G26" s="34"/>
    </row>
    <row r="27" spans="1:14" ht="12.75">
      <c r="A27" s="38">
        <v>10</v>
      </c>
      <c r="B27" s="14">
        <f>'liste des compétiteurs'!B19</f>
        <v>231660</v>
      </c>
      <c r="C27" s="14">
        <f>'liste des compétiteurs'!C19</f>
        <v>2000670000169</v>
      </c>
      <c r="D27" s="14" t="str">
        <f>'liste des compétiteurs'!D19</f>
        <v>TOULOUSE</v>
      </c>
      <c r="E27" s="14" t="str">
        <f>'liste des compétiteurs'!E19</f>
        <v>ROULEZ ROSE</v>
      </c>
      <c r="F27" s="14" t="str">
        <f>'liste des compétiteurs'!F19</f>
        <v>Van Der Meulen Marine</v>
      </c>
      <c r="G27" s="34"/>
      <c r="M27" s="1"/>
      <c r="N27" s="2"/>
    </row>
    <row r="28" spans="1:14" ht="12.75">
      <c r="A28" s="47">
        <v>15</v>
      </c>
      <c r="B28" s="49">
        <f>'liste des compétiteurs'!B24</f>
        <v>0</v>
      </c>
      <c r="C28" s="49">
        <f>'liste des compétiteurs'!C24</f>
        <v>0</v>
      </c>
      <c r="D28" s="49">
        <f>'liste des compétiteurs'!D24</f>
        <v>0</v>
      </c>
      <c r="E28" s="49">
        <f>'liste des compétiteurs'!E24</f>
        <v>0</v>
      </c>
      <c r="F28" s="49">
        <f>'liste des compétiteurs'!F24</f>
        <v>0</v>
      </c>
      <c r="G28" s="50"/>
      <c r="M28" s="1"/>
      <c r="N28" s="2"/>
    </row>
    <row r="29" spans="13:14" ht="12.75">
      <c r="M29" s="1"/>
      <c r="N29" s="2"/>
    </row>
    <row r="30" spans="1:14" ht="12.75">
      <c r="A30"/>
      <c r="B30"/>
      <c r="C30"/>
      <c r="D30"/>
      <c r="M30" s="1"/>
      <c r="N30" s="2"/>
    </row>
    <row r="31" spans="1:14" ht="12.75">
      <c r="A31"/>
      <c r="B31"/>
      <c r="C31"/>
      <c r="D31"/>
      <c r="M31" s="1"/>
      <c r="N31" s="2"/>
    </row>
    <row r="32" spans="1:14" ht="12.75">
      <c r="A32"/>
      <c r="B32"/>
      <c r="C32"/>
      <c r="D32"/>
      <c r="M32" s="1"/>
      <c r="N32" s="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14" ht="12.75">
      <c r="A38"/>
      <c r="B38"/>
      <c r="C38"/>
      <c r="D38"/>
      <c r="M38" s="1"/>
      <c r="N38" s="2"/>
    </row>
    <row r="39" spans="1:14" ht="12.75">
      <c r="A39"/>
      <c r="B39"/>
      <c r="C39"/>
      <c r="D39"/>
      <c r="M39" s="1"/>
      <c r="N39" s="2"/>
    </row>
    <row r="40" spans="1:14" ht="12.75">
      <c r="A40"/>
      <c r="B40"/>
      <c r="C40"/>
      <c r="D40"/>
      <c r="M40" s="1"/>
      <c r="N40" s="2"/>
    </row>
    <row r="41" spans="5:14" ht="12.75">
      <c r="E41" s="1"/>
      <c r="F41" s="2"/>
      <c r="M41" s="1"/>
      <c r="N41" s="2"/>
    </row>
    <row r="42" spans="5:14" ht="12.75">
      <c r="E42" s="1"/>
      <c r="F42" s="2"/>
      <c r="M42" s="1"/>
      <c r="N42" s="2"/>
    </row>
    <row r="43" spans="5:14" ht="12.75">
      <c r="E43" s="1"/>
      <c r="F43" s="2"/>
      <c r="M43" s="1"/>
      <c r="N43" s="2"/>
    </row>
    <row r="44" spans="5:14" ht="12.75">
      <c r="E44" s="1"/>
      <c r="F44" s="2"/>
      <c r="M44" s="1"/>
      <c r="N44" s="2"/>
    </row>
    <row r="45" spans="5:6" ht="12.75">
      <c r="E45" s="1"/>
      <c r="F45" s="2"/>
    </row>
    <row r="46" spans="5:6" ht="12.75">
      <c r="E46" s="1"/>
      <c r="F46" s="2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5:6" ht="12.75">
      <c r="E52" s="1"/>
      <c r="F52" s="2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9"/>
  <sheetViews>
    <sheetView tabSelected="1" zoomScalePageLayoutView="0" workbookViewId="0" topLeftCell="V1">
      <selection activeCell="AC22" sqref="AC22"/>
    </sheetView>
  </sheetViews>
  <sheetFormatPr defaultColWidth="11.7109375" defaultRowHeight="12.75"/>
  <cols>
    <col min="1" max="1" width="9.421875" style="0" customWidth="1"/>
    <col min="2" max="4" width="6.140625" style="0" hidden="1" customWidth="1"/>
    <col min="5" max="5" width="18.28125" style="0" customWidth="1"/>
    <col min="6" max="6" width="24.8515625" style="0" customWidth="1"/>
    <col min="7" max="7" width="6.421875" style="0" customWidth="1"/>
    <col min="8" max="8" width="11.7109375" style="0" customWidth="1"/>
    <col min="9" max="9" width="8.7109375" style="0" customWidth="1"/>
    <col min="10" max="12" width="2.00390625" style="0" hidden="1" customWidth="1"/>
    <col min="13" max="13" width="17.28125" style="0" customWidth="1"/>
    <col min="14" max="14" width="25.00390625" style="0" customWidth="1"/>
    <col min="15" max="15" width="5.421875" style="0" customWidth="1"/>
    <col min="16" max="16" width="11.7109375" style="0" customWidth="1"/>
    <col min="17" max="17" width="6.28125" style="0" customWidth="1"/>
    <col min="18" max="20" width="11.7109375" style="0" hidden="1" customWidth="1"/>
    <col min="21" max="21" width="17.8515625" style="0" customWidth="1"/>
    <col min="22" max="22" width="25.00390625" style="0" customWidth="1"/>
    <col min="23" max="23" width="5.421875" style="0" customWidth="1"/>
    <col min="24" max="24" width="11.7109375" style="0" customWidth="1"/>
    <col min="25" max="25" width="34.28125" style="0" bestFit="1" customWidth="1"/>
    <col min="26" max="26" width="13.00390625" style="0" bestFit="1" customWidth="1"/>
    <col min="27" max="27" width="14.00390625" style="0" bestFit="1" customWidth="1"/>
    <col min="28" max="28" width="15.8515625" style="0" bestFit="1" customWidth="1"/>
    <col min="29" max="29" width="40.421875" style="0" bestFit="1" customWidth="1"/>
    <col min="30" max="30" width="21.57421875" style="0" bestFit="1" customWidth="1"/>
  </cols>
  <sheetData>
    <row r="1" spans="1:30" ht="12.75">
      <c r="A1" s="15" t="s">
        <v>65</v>
      </c>
      <c r="B1" s="60"/>
      <c r="C1" s="60"/>
      <c r="D1" s="60"/>
      <c r="E1" s="60"/>
      <c r="F1" s="60"/>
      <c r="G1" s="15"/>
      <c r="AC1" s="1"/>
      <c r="AD1" s="2"/>
    </row>
    <row r="2" spans="1:31" ht="12.75">
      <c r="A2" s="16"/>
      <c r="B2" s="16"/>
      <c r="C2" s="16"/>
      <c r="D2" s="16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8"/>
      <c r="Z2" s="18"/>
      <c r="AA2" s="18"/>
      <c r="AB2" s="18"/>
      <c r="AC2" s="16"/>
      <c r="AD2" s="19"/>
      <c r="AE2" s="17"/>
    </row>
    <row r="3" spans="1:31" ht="15.75">
      <c r="A3" s="20" t="s">
        <v>66</v>
      </c>
      <c r="B3" s="20"/>
      <c r="C3" s="20"/>
      <c r="D3" s="20"/>
      <c r="E3" s="20"/>
      <c r="F3" s="20"/>
      <c r="G3" s="20"/>
      <c r="I3" s="20" t="s">
        <v>8</v>
      </c>
      <c r="J3" s="20"/>
      <c r="K3" s="20"/>
      <c r="L3" s="20"/>
      <c r="M3" s="20"/>
      <c r="N3" s="20"/>
      <c r="O3" s="20"/>
      <c r="Q3" s="20" t="s">
        <v>9</v>
      </c>
      <c r="R3" s="20"/>
      <c r="S3" s="20"/>
      <c r="T3" s="20"/>
      <c r="U3" s="20"/>
      <c r="V3" s="20"/>
      <c r="W3" s="20"/>
      <c r="Y3" s="20" t="s">
        <v>114</v>
      </c>
      <c r="Z3" s="20"/>
      <c r="AA3" s="20"/>
      <c r="AB3" s="20"/>
      <c r="AC3" s="20"/>
      <c r="AD3" s="20"/>
      <c r="AE3" s="20"/>
    </row>
    <row r="4" spans="1:31" s="23" customFormat="1" ht="15.75">
      <c r="A4" s="22"/>
      <c r="B4" s="22"/>
      <c r="C4" s="22"/>
      <c r="D4" s="22"/>
      <c r="E4" s="22"/>
      <c r="F4" s="22"/>
      <c r="G4" s="22"/>
      <c r="I4" s="22"/>
      <c r="J4" s="22"/>
      <c r="K4" s="22"/>
      <c r="L4" s="22"/>
      <c r="M4" s="22"/>
      <c r="N4" s="22"/>
      <c r="O4" s="22"/>
      <c r="Q4" s="22"/>
      <c r="R4" s="22"/>
      <c r="S4" s="22"/>
      <c r="T4" s="22"/>
      <c r="U4" s="22"/>
      <c r="V4" s="22"/>
      <c r="W4" s="22"/>
      <c r="Y4" s="22"/>
      <c r="Z4" s="22"/>
      <c r="AA4" s="22"/>
      <c r="AB4" s="22"/>
      <c r="AC4" s="22"/>
      <c r="AD4" s="22"/>
      <c r="AE4" s="22"/>
    </row>
    <row r="5" spans="1:31" s="23" customFormat="1" ht="15.75">
      <c r="A5" s="22"/>
      <c r="B5" s="22"/>
      <c r="C5" s="22"/>
      <c r="D5" s="22"/>
      <c r="E5" s="24" t="s">
        <v>2</v>
      </c>
      <c r="F5" s="24" t="s">
        <v>3</v>
      </c>
      <c r="G5" s="22"/>
      <c r="I5" s="22" t="s">
        <v>113</v>
      </c>
      <c r="J5" s="22"/>
      <c r="K5" s="22"/>
      <c r="L5" s="22"/>
      <c r="M5" s="24" t="s">
        <v>2</v>
      </c>
      <c r="N5" s="24" t="s">
        <v>3</v>
      </c>
      <c r="O5" s="22"/>
      <c r="Q5" s="22"/>
      <c r="R5" s="22"/>
      <c r="S5" s="22"/>
      <c r="T5" s="22"/>
      <c r="U5" s="24" t="s">
        <v>2</v>
      </c>
      <c r="V5" s="24" t="s">
        <v>3</v>
      </c>
      <c r="W5" s="22"/>
      <c r="Y5" s="22"/>
      <c r="Z5" s="22"/>
      <c r="AA5" s="22"/>
      <c r="AB5" s="22"/>
      <c r="AC5" s="22"/>
      <c r="AD5" s="22"/>
      <c r="AE5" s="22"/>
    </row>
    <row r="6" spans="1:31" ht="12.75">
      <c r="A6" s="1"/>
      <c r="B6" s="1"/>
      <c r="C6" s="1"/>
      <c r="D6" s="1"/>
      <c r="E6" s="1"/>
      <c r="F6" s="2"/>
      <c r="M6" s="1"/>
      <c r="N6" s="2"/>
      <c r="U6" s="1"/>
      <c r="V6" s="2"/>
      <c r="Y6" s="27" t="s">
        <v>1</v>
      </c>
      <c r="Z6" s="28" t="s">
        <v>81</v>
      </c>
      <c r="AA6" s="28" t="s">
        <v>82</v>
      </c>
      <c r="AB6" s="28" t="s">
        <v>83</v>
      </c>
      <c r="AC6" s="28" t="s">
        <v>2</v>
      </c>
      <c r="AD6" s="29" t="s">
        <v>3</v>
      </c>
      <c r="AE6" s="30" t="s">
        <v>13</v>
      </c>
    </row>
    <row r="7" spans="1:31" ht="12.75">
      <c r="A7" s="25" t="s">
        <v>67</v>
      </c>
      <c r="B7" s="25"/>
      <c r="C7" s="25"/>
      <c r="D7" s="25"/>
      <c r="E7" s="1"/>
      <c r="F7" s="2"/>
      <c r="G7" s="26" t="s">
        <v>12</v>
      </c>
      <c r="I7" s="35" t="s">
        <v>15</v>
      </c>
      <c r="J7" s="35"/>
      <c r="K7" s="35"/>
      <c r="L7" s="35"/>
      <c r="M7" s="1"/>
      <c r="N7" s="2"/>
      <c r="O7" s="26" t="s">
        <v>12</v>
      </c>
      <c r="Q7" s="35" t="s">
        <v>16</v>
      </c>
      <c r="R7" s="35"/>
      <c r="S7" s="35"/>
      <c r="T7" s="35"/>
      <c r="U7" s="1"/>
      <c r="V7" s="2"/>
      <c r="W7" s="26" t="s">
        <v>12</v>
      </c>
      <c r="Y7" s="36">
        <v>1</v>
      </c>
      <c r="Z7" s="32">
        <f>IF($W$8=1,R$8,IF($W$9=1,R$9,IF($W$10=1,R$10,IF($W$11=1,R$11))))</f>
        <v>196500</v>
      </c>
      <c r="AA7" s="96">
        <f>IF($W$8=1,S$8,IF($W$9=1,S$9,IF($W$10=1,S$10,IF($W$11=1,S$11))))</f>
        <v>2970670000586</v>
      </c>
      <c r="AB7" s="32" t="str">
        <f>IF($W$8=1,T$8,IF($W$9=1,T$9,IF($W$10=1,T$10,IF($W$11=1,T$11))))</f>
        <v>MERIGNAC</v>
      </c>
      <c r="AC7" s="32" t="str">
        <f>IF($W$8=1,U$8,IF($W$9=1,U$9,IF($W$10=1,U$10,IF($W$11=1,U$11))))</f>
        <v>SAM ROLLER SPORTS</v>
      </c>
      <c r="AD7" s="32" t="str">
        <f>IF($W$8=1,V$8,IF($W$9=1,V$9,IF($W$10=1,V$10,IF($W$11=1,V$11))))</f>
        <v>Granjon Zoe</v>
      </c>
      <c r="AE7" s="37"/>
    </row>
    <row r="8" spans="1:31" ht="12.75">
      <c r="A8" s="61">
        <v>1</v>
      </c>
      <c r="B8" s="62">
        <f>'liste des compétiteurs'!B10</f>
        <v>196500</v>
      </c>
      <c r="C8" s="62">
        <f>'liste des compétiteurs'!C10</f>
        <v>2970670000586</v>
      </c>
      <c r="D8" s="62" t="str">
        <f>'liste des compétiteurs'!D10</f>
        <v>MERIGNAC</v>
      </c>
      <c r="E8" s="62" t="str">
        <f>'liste des compétiteurs'!E10</f>
        <v>SAM ROLLER SPORTS</v>
      </c>
      <c r="F8" s="63" t="str">
        <f>'liste des compétiteurs'!F10</f>
        <v>Granjon Zoe</v>
      </c>
      <c r="G8" s="34">
        <v>1</v>
      </c>
      <c r="I8" s="40" t="s">
        <v>68</v>
      </c>
      <c r="J8" s="32">
        <f>IF(G8=1,B8,IF(G9=1,B9,IF(G10=1,B10,IF(G11=1,B11))))</f>
        <v>196500</v>
      </c>
      <c r="K8" s="32">
        <f>IF(G8=1,C8,IF(G9=1,C9,IF(G10=1,C10,IF(G11=1,C11))))</f>
        <v>2970670000586</v>
      </c>
      <c r="L8" s="32" t="str">
        <f>IF(G8=1,D8,IF(G9=1,D9,IF(G10=1,D10,IF(G11=1,D11))))</f>
        <v>MERIGNAC</v>
      </c>
      <c r="M8" s="32" t="str">
        <f>IF(G8=1,E8,IF(G9=1,E9,IF(G10=1,E10,IF(G11=1,E11))))</f>
        <v>SAM ROLLER SPORTS</v>
      </c>
      <c r="N8" s="33" t="str">
        <f>IF(G8=1,F8,IF(G9=1,F9,IF(G10=1,F10,IF(G11=1,F11))))</f>
        <v>Granjon Zoe</v>
      </c>
      <c r="O8" s="34">
        <v>1</v>
      </c>
      <c r="Q8" s="40" t="s">
        <v>19</v>
      </c>
      <c r="R8" s="32">
        <f>IF(O8=1,J8,IF(O9=1,J9,IF(O10=1,J10)))</f>
        <v>196500</v>
      </c>
      <c r="S8" s="32">
        <f>IF(O8=1,K8,IF(O9=1,K9,IF(O10=1,K10,IF(O11=1,K11))))</f>
        <v>2970670000586</v>
      </c>
      <c r="T8" s="32" t="str">
        <f>IF(O8=1,L8,IF(O9=1,L9,IF(O10=1,L10,IF(O11=1,L11))))</f>
        <v>MERIGNAC</v>
      </c>
      <c r="U8" s="32" t="str">
        <f>IF(O8=1,M8,IF(O9=1,M9,IF(O10=1,M10,IF(O11=1,M11))))</f>
        <v>SAM ROLLER SPORTS</v>
      </c>
      <c r="V8" s="33" t="str">
        <f>IF(O8=1,N8,IF(O9=1,N9,IF(O10=1,N10,IF(O11=1,N11))))</f>
        <v>Granjon Zoe</v>
      </c>
      <c r="W8" s="34">
        <v>1</v>
      </c>
      <c r="Y8" s="41">
        <v>2</v>
      </c>
      <c r="Z8" s="42">
        <f>IF($W$8=2,R$8,IF($W$9=2,R$9,IF($W$10=2,R$10,IF($W$11=2,R$11))))</f>
        <v>196499</v>
      </c>
      <c r="AA8" s="97">
        <f>IF($W$8=2,S$8,IF($W$9=2,S$9,IF($W$10=2,S$10,IF($W$11=2,S$11))))</f>
        <v>2010670000437</v>
      </c>
      <c r="AB8" s="42" t="str">
        <f>IF($W$8=2,T$8,IF($W$9=2,T$9,IF($W$10=2,T$10,IF($W$11=2,T$11))))</f>
        <v>MERIGNAC</v>
      </c>
      <c r="AC8" s="42" t="str">
        <f>IF($W$8=2,U$8,IF($W$9=2,U$9,IF($W$10=2,U$10,IF($W$11=2,U$11))))</f>
        <v>SAM ROLLER SPORTS</v>
      </c>
      <c r="AD8" s="42" t="str">
        <f>IF($W$8=2,V$8,IF($W$9=2,V$9,IF($W$10=2,V$10,IF($W$11=2,V$11))))</f>
        <v>Granjon Lily</v>
      </c>
      <c r="AE8" s="44"/>
    </row>
    <row r="9" spans="1:31" ht="12.75">
      <c r="A9" s="64">
        <v>6</v>
      </c>
      <c r="B9" s="39">
        <f>'liste des compétiteurs'!B15</f>
        <v>347139</v>
      </c>
      <c r="C9" s="39">
        <f>'liste des compétiteurs'!C15</f>
        <v>2050670000228</v>
      </c>
      <c r="D9" s="39" t="str">
        <f>'liste des compétiteurs'!D15</f>
        <v>SAINT NAZAIRE</v>
      </c>
      <c r="E9" s="39" t="str">
        <f>'liste des compétiteurs'!E15</f>
        <v>SPORT URBAIN NAZAIRIEN RIDE</v>
      </c>
      <c r="F9" s="65" t="str">
        <f>'liste des compétiteurs'!F15</f>
        <v>Landrin Zoe</v>
      </c>
      <c r="G9" s="34">
        <v>2</v>
      </c>
      <c r="I9" s="45" t="s">
        <v>69</v>
      </c>
      <c r="J9" s="42">
        <f>IF(G14=2,B14,IF(G15=2,B15,IF(G16=2,B16,IF(G17=2,B17))))</f>
        <v>208741</v>
      </c>
      <c r="K9" s="42">
        <f>IF(G14=2,C14,IF(G15=2,C15,IF(G16=2,C16,IF(G17=2,C17))))</f>
        <v>2010670000165</v>
      </c>
      <c r="L9" s="42" t="str">
        <f>IF(G14=2,D14,IF(G15=2,D15,IF(G16=2,D16,IF(G17=2,D17))))</f>
        <v>ARSAC</v>
      </c>
      <c r="M9" s="42" t="str">
        <f>IF(G14=2,E14,IF(G15=2,E15,IF(G16=2,E16,IF(G17=2,E17))))</f>
        <v>SKATE MACHIN ARSACAISE</v>
      </c>
      <c r="N9" s="14" t="str">
        <f>IF(G14=2,F14,IF(G15=2,F15,IF(G16=2,F16,IF(G17=2,F17))))</f>
        <v>Bouquet Alix</v>
      </c>
      <c r="O9" s="34">
        <v>2</v>
      </c>
      <c r="Q9" s="45" t="s">
        <v>22</v>
      </c>
      <c r="R9" s="42">
        <f>IF(O13=1,J13,IF(O14=1,J14,IF(O15=1,J15)))</f>
        <v>196499</v>
      </c>
      <c r="S9" s="42">
        <f>IF(O13=1,K13,IF(O14=1,K14,IF(O15=1,K15,IF(O16=1,K16))))</f>
        <v>2010670000437</v>
      </c>
      <c r="T9" s="42" t="str">
        <f>IF(O13=1,L13,IF(O14=1,L14,IF(O15=1,L15,IF(O16=1,L16))))</f>
        <v>MERIGNAC</v>
      </c>
      <c r="U9" s="42" t="str">
        <f>IF(O13=1,M13,IF(O14=1,M14,IF(O15=1,M15,IF(O16=1,M16))))</f>
        <v>SAM ROLLER SPORTS</v>
      </c>
      <c r="V9" s="14" t="str">
        <f>IF(O13=1,N13,IF(O14=1,N14,IF(O15=1,N15,IF(O16=1,N16))))</f>
        <v>Granjon Lily</v>
      </c>
      <c r="W9" s="34">
        <v>2</v>
      </c>
      <c r="Y9" s="41">
        <v>3</v>
      </c>
      <c r="Z9" s="42">
        <f>IF($W$8=3,R$8,IF($W$9=3,R$9,IF($W$10=3,R$10,IF($W$11=3,R$11))))</f>
        <v>208741</v>
      </c>
      <c r="AA9" s="97">
        <f>IF($W$8=3,S$8,IF($W$9=3,S$9,IF($W$10=3,S$10,IF($W$11=3,S$11))))</f>
        <v>2010670000165</v>
      </c>
      <c r="AB9" s="42" t="str">
        <f>IF($W$8=3,T$8,IF($W$9=3,T$9,IF($W$10=3,T$10,IF($W$11=3,T$11))))</f>
        <v>ARSAC</v>
      </c>
      <c r="AC9" s="42" t="str">
        <f>IF($W$8=3,U$8,IF($W$9=3,U$9,IF($W$10=3,U$10,IF($W$11=3,U$11))))</f>
        <v>SKATE MACHIN ARSACAISE</v>
      </c>
      <c r="AD9" s="42" t="str">
        <f>IF($W$8=3,V$8,IF($W$9=3,V$9,IF($W$10=3,V$10,IF($W$11=3,V$11))))</f>
        <v>Bouquet Alix</v>
      </c>
      <c r="AE9" s="44"/>
    </row>
    <row r="10" spans="1:31" ht="12.75">
      <c r="A10" s="64">
        <v>7</v>
      </c>
      <c r="B10" s="39">
        <f>'liste des compétiteurs'!B16</f>
        <v>0</v>
      </c>
      <c r="C10" s="39">
        <f>'liste des compétiteurs'!C16</f>
        <v>2901460001376</v>
      </c>
      <c r="D10" s="39" t="str">
        <f>'liste des compétiteurs'!D16</f>
        <v>RZECZOW</v>
      </c>
      <c r="E10" s="39" t="str">
        <f>'liste des compétiteurs'!E16</f>
        <v>WODZU</v>
      </c>
      <c r="F10" s="65" t="str">
        <f>'liste des compétiteurs'!F16</f>
        <v>SKUBIS Marta</v>
      </c>
      <c r="G10" s="34">
        <v>3</v>
      </c>
      <c r="I10" s="66" t="s">
        <v>70</v>
      </c>
      <c r="J10" s="67">
        <f>IF(G20=2,B20,IF(G21=2,B21,IF(G22=2,B22,IF(G23=2,B23))))</f>
        <v>252270</v>
      </c>
      <c r="K10" s="67">
        <f>IF(G20=2,C20,IF(G21=2,C21,IF(G22=2,C22,IF(G23=1,C23))))</f>
        <v>2040670001339</v>
      </c>
      <c r="L10" s="67" t="str">
        <f>IF(G20=2,D20,IF(G21=2,D21,IF(G22=2,D22,IF(G23=1,D23))))</f>
        <v>MERY SUR OISE</v>
      </c>
      <c r="M10" s="67" t="str">
        <f>IF(G20=2,E20,IF(G21=2,E21,IF(G22=2,E22,IF(G23=1,E23))))</f>
        <v>DRAGON RIDERS</v>
      </c>
      <c r="N10" s="68" t="str">
        <f>IF(G20=2,F20,IF(G21=2,F21,IF(G22=2,F22,IF(G23=2,F23))))</f>
        <v>Amiand Sephora</v>
      </c>
      <c r="O10" s="69">
        <v>3</v>
      </c>
      <c r="Q10" s="45" t="s">
        <v>25</v>
      </c>
      <c r="R10" s="42">
        <f>IF(O8=2,J8,IF(O9=2,J9,IF(O10=2,J10)))</f>
        <v>208741</v>
      </c>
      <c r="S10" s="42">
        <f>IF(O8=2,K8,IF(O9=2,K9,IF(O10=2,K10,IF(O11=2,K11))))</f>
        <v>2010670000165</v>
      </c>
      <c r="T10" s="42" t="str">
        <f>IF(O8=2,L8,IF(O9=2,L9,IF(O10=2,L10,IF(O11=2,L11))))</f>
        <v>ARSAC</v>
      </c>
      <c r="U10" s="42" t="str">
        <f>IF(O8=2,M8,IF(O9=2,M9,IF(O10=2,M10,IF(O11=2,M11))))</f>
        <v>SKATE MACHIN ARSACAISE</v>
      </c>
      <c r="V10" s="14" t="str">
        <f>IF(O8=2,N8,IF(O9=2,N9,IF(O10=2,N10,IF(O11=2,N11))))</f>
        <v>Bouquet Alix</v>
      </c>
      <c r="W10" s="34">
        <v>3</v>
      </c>
      <c r="Y10" s="41">
        <v>4</v>
      </c>
      <c r="Z10" s="42">
        <f>IF($W$8=4,R$8,IF($W$9=4,R$9,IF($W$10=4,R$10,IF($W$11=4,R$11))))</f>
        <v>42546</v>
      </c>
      <c r="AA10" s="97">
        <f>IF($W$8=4,S$8,IF($W$9=4,S$9,IF($W$10=4,S$10,IF($W$11=4,S$11))))</f>
        <v>2900670001462</v>
      </c>
      <c r="AB10" s="42" t="str">
        <f>IF($W$8=4,T$8,IF($W$9=4,T$9,IF($W$10=4,T$10,IF($W$11=4,T$11))))</f>
        <v>MERY SUR OISE</v>
      </c>
      <c r="AC10" s="42" t="str">
        <f>IF($W$8=4,U$8,IF($W$9=4,U$9,IF($W$10=4,U$10,IF($W$11=4,U$11))))</f>
        <v>DRAGON RIDERS</v>
      </c>
      <c r="AD10" s="42" t="str">
        <f>IF($W$8=4,V$8,IF($W$9=4,V$9,IF($W$10=4,V$10,IF($W$11=4,V$11))))</f>
        <v>Cochey-Cahuzac Eva</v>
      </c>
      <c r="AE10" s="44"/>
    </row>
    <row r="11" spans="1:31" ht="12.75">
      <c r="A11" s="70">
        <v>12</v>
      </c>
      <c r="B11" s="67">
        <f>'liste des compétiteurs'!B21</f>
        <v>0</v>
      </c>
      <c r="C11" s="67">
        <f>'liste des compétiteurs'!C21</f>
        <v>0</v>
      </c>
      <c r="D11" s="67">
        <f>'liste des compétiteurs'!D21</f>
        <v>0</v>
      </c>
      <c r="E11" s="67">
        <f>'liste des compétiteurs'!E21</f>
        <v>0</v>
      </c>
      <c r="F11" s="71">
        <f>'liste des compétiteurs'!F21</f>
        <v>0</v>
      </c>
      <c r="G11" s="50">
        <v>4</v>
      </c>
      <c r="Q11" s="51" t="s">
        <v>28</v>
      </c>
      <c r="R11" s="48">
        <f>IF(O13=2,J13,IF(O14=2,J14,IF(O15=2,J15)))</f>
        <v>42546</v>
      </c>
      <c r="S11" s="48">
        <f>IF(O13=2,K13,IF(O14=2,K14,IF(O15=2,K15,IF(O16=2,K16))))</f>
        <v>2900670001462</v>
      </c>
      <c r="T11" s="48" t="str">
        <f>IF(O13=2,L13,IF(O14=2,L14,IF(O15=2,L15,IF(O16=2,L16))))</f>
        <v>MERY SUR OISE</v>
      </c>
      <c r="U11" s="48" t="str">
        <f>IF(O13=2,M13,IF(O14=2,M14,IF(O15=2,M15,IF(O16=2,M16))))</f>
        <v>DRAGON RIDERS</v>
      </c>
      <c r="V11" s="49" t="str">
        <f>IF(O13=2,N13,IF(O14=2,N14,IF(O15=2,N15,IF(O16=2,N16))))</f>
        <v>Cochey-Cahuzac Eva</v>
      </c>
      <c r="W11" s="50">
        <v>4</v>
      </c>
      <c r="Y11" s="41">
        <v>5</v>
      </c>
      <c r="Z11" s="42">
        <f>IF($W$14=1,R$14,IF($W$15=1,R$15))</f>
        <v>252270</v>
      </c>
      <c r="AA11" s="97">
        <f>IF($W$14=1,S$14,IF($W$15=1,S$15))</f>
        <v>2040670001339</v>
      </c>
      <c r="AB11" s="42" t="str">
        <f>IF($W$14=1,T$14,IF($W$15=1,T$15))</f>
        <v>MERY SUR OISE</v>
      </c>
      <c r="AC11" s="42" t="str">
        <f>IF($W$14=1,U$14,IF($W$15=1,U$15))</f>
        <v>DRAGON RIDERS</v>
      </c>
      <c r="AD11" s="42" t="str">
        <f>IF($W$14=1,V$14,IF($W$15=1,V$15))</f>
        <v>Amiand Sephora</v>
      </c>
      <c r="AE11" s="44"/>
    </row>
    <row r="12" spans="1:31" ht="12.75">
      <c r="A12" s="1"/>
      <c r="F12" s="2"/>
      <c r="I12" s="35" t="s">
        <v>31</v>
      </c>
      <c r="J12" s="1"/>
      <c r="K12" s="1"/>
      <c r="L12" s="1"/>
      <c r="M12" s="1"/>
      <c r="N12" s="2"/>
      <c r="O12" s="26" t="s">
        <v>12</v>
      </c>
      <c r="R12" s="1"/>
      <c r="S12" s="1"/>
      <c r="T12" s="1"/>
      <c r="U12" s="1"/>
      <c r="V12" s="2"/>
      <c r="Y12" s="41">
        <v>6</v>
      </c>
      <c r="Z12" s="42">
        <f>IF($W$14=2,R$14,IF($W$15=2,R$15))</f>
        <v>347139</v>
      </c>
      <c r="AA12" s="97">
        <f>IF($W$14=2,S$14,IF($W$15=2,S$15))</f>
        <v>2050670000228</v>
      </c>
      <c r="AB12" s="42" t="str">
        <f>IF($W$14=2,T$14,IF($W$15=2,T$15))</f>
        <v>SAINT NAZAIRE</v>
      </c>
      <c r="AC12" s="42" t="str">
        <f>IF($W$14=2,U$14,IF($W$15=2,U$15))</f>
        <v>SPORT URBAIN NAZAIRIEN RIDE</v>
      </c>
      <c r="AD12" s="42" t="str">
        <f>IF($W$14=2,V$14,IF($W$15=2,V$15))</f>
        <v>Landrin Zoe</v>
      </c>
      <c r="AE12" s="44"/>
    </row>
    <row r="13" spans="1:31" ht="12.75">
      <c r="A13" s="25" t="s">
        <v>71</v>
      </c>
      <c r="B13" s="1"/>
      <c r="C13" s="1"/>
      <c r="D13" s="1"/>
      <c r="E13" s="1"/>
      <c r="F13" s="2"/>
      <c r="G13" s="26" t="s">
        <v>12</v>
      </c>
      <c r="I13" s="40" t="s">
        <v>72</v>
      </c>
      <c r="J13" s="32">
        <f>IF(G8=2,B8,IF(G9=2,B9,IF(G10=2,B10,IF(G11=2,B11))))</f>
        <v>347139</v>
      </c>
      <c r="K13" s="32">
        <f>IF(G8=2,C8,IF(G9=2,C9,IF(G10=2,C10,IF(G11=2,C11))))</f>
        <v>2050670000228</v>
      </c>
      <c r="L13" s="32" t="str">
        <f>IF(G8=2,D8,IF(G9=2,D9,IF(G10=2,D10,IF(G11=2,D11))))</f>
        <v>SAINT NAZAIRE</v>
      </c>
      <c r="M13" s="32" t="str">
        <f>IF(G8=2,E8,IF(G9=2,E9,IF(G10=2,E10,IF(G11=2,E11))))</f>
        <v>SPORT URBAIN NAZAIRIEN RIDE</v>
      </c>
      <c r="N13" s="33" t="str">
        <f>IF(G8=2,F8,IF(G9=2,F9,IF(G10=2,F10,IF(G11=2,F11))))</f>
        <v>Landrin Zoe</v>
      </c>
      <c r="O13" s="34">
        <v>3</v>
      </c>
      <c r="Q13" s="35" t="s">
        <v>32</v>
      </c>
      <c r="R13" s="1"/>
      <c r="S13" s="1"/>
      <c r="T13" s="1"/>
      <c r="U13" s="1"/>
      <c r="V13" s="2"/>
      <c r="W13" s="26" t="s">
        <v>12</v>
      </c>
      <c r="Y13" s="41">
        <v>7</v>
      </c>
      <c r="Z13" s="39">
        <f>IF($G$27=1,B$27,IF($G$28=1,B$28,IF($G$29=1,B$29)))</f>
        <v>0</v>
      </c>
      <c r="AA13" s="98">
        <f>IF($G$27=1,C$27,IF($G$28=1,C$28,IF($G$29=1,C$29)))</f>
        <v>2901460001376</v>
      </c>
      <c r="AB13" s="39" t="str">
        <f>IF($G$27=1,D$27,IF($G$28=1,D$28,IF($G$29=1,D$29)))</f>
        <v>RZECZOW</v>
      </c>
      <c r="AC13" s="39" t="str">
        <f>IF($G$27=1,E$27,IF($G$28=1,E$28,IF($G$29=1,E$29)))</f>
        <v>WODZU</v>
      </c>
      <c r="AD13" s="39" t="str">
        <f>IF($G$27=1,F$27,IF($G$28=1,F$28,IF($G$29=1,F$29)))</f>
        <v>SKUBIS Marta</v>
      </c>
      <c r="AE13" s="44"/>
    </row>
    <row r="14" spans="1:31" ht="12.75">
      <c r="A14" s="61">
        <v>3</v>
      </c>
      <c r="B14" s="63">
        <f>'liste des compétiteurs'!B12</f>
        <v>196499</v>
      </c>
      <c r="C14" s="63">
        <f>'liste des compétiteurs'!C12</f>
        <v>2010670000437</v>
      </c>
      <c r="D14" s="63" t="str">
        <f>'liste des compétiteurs'!D12</f>
        <v>MERIGNAC</v>
      </c>
      <c r="E14" s="63" t="str">
        <f>'liste des compétiteurs'!E12</f>
        <v>SAM ROLLER SPORTS</v>
      </c>
      <c r="F14" s="63" t="str">
        <f>'liste des compétiteurs'!F12</f>
        <v>Granjon Lily</v>
      </c>
      <c r="G14" s="34">
        <v>1</v>
      </c>
      <c r="I14" s="45" t="s">
        <v>73</v>
      </c>
      <c r="J14" s="42">
        <f>IF(G14=1,B14,IF(G15=1,B15,IF(G16=1,B16,IF(G17=1,B17))))</f>
        <v>196499</v>
      </c>
      <c r="K14" s="42">
        <f>IF(G14=1,C14,IF(G15=1,C15,IF(G16=1,C16,IF(G17=1,C17))))</f>
        <v>2010670000437</v>
      </c>
      <c r="L14" s="42" t="str">
        <f>IF(G14=1,D14,IF(G15=1,D15,IF(G16=1,D16,IF(G17=1,D17))))</f>
        <v>MERIGNAC</v>
      </c>
      <c r="M14" s="42" t="str">
        <f>IF(G14=1,E14,IF(G15=1,E15,IF(G16=1,E16,IF(G17=1,E17))))</f>
        <v>SAM ROLLER SPORTS</v>
      </c>
      <c r="N14" s="14" t="str">
        <f>IF(G14=1,F14,IF(G15=1,F15,IF(G16=1,F16)))</f>
        <v>Granjon Lily</v>
      </c>
      <c r="O14" s="34">
        <v>1</v>
      </c>
      <c r="Q14" s="40" t="s">
        <v>35</v>
      </c>
      <c r="R14" s="32">
        <f>IF(O8=3,J8,IF(O9=3,J9,IF(O10=3,J10)))</f>
        <v>252270</v>
      </c>
      <c r="S14" s="32">
        <f>IF(O8=3,K8,IF(O9=3,K9,IF(O10=3,K10,IF(O11=3,K11))))</f>
        <v>2040670001339</v>
      </c>
      <c r="T14" s="32" t="str">
        <f>IF(O8=3,L8,IF(O9=3,L9,IF(O10=3,L10,IF(O11=3,L11))))</f>
        <v>MERY SUR OISE</v>
      </c>
      <c r="U14" s="32" t="str">
        <f>IF(O8=3,M8,IF(O9=3,M9,IF(O10=3,M10,IF(O11=3,M11))))</f>
        <v>DRAGON RIDERS</v>
      </c>
      <c r="V14" s="33" t="str">
        <f>IF(O8=3,N8,IF(O9=3,N9,IF(O10=3,N10,IF(O11=3,N11))))</f>
        <v>Amiand Sephora</v>
      </c>
      <c r="W14" s="34">
        <v>1</v>
      </c>
      <c r="Y14" s="41">
        <v>8</v>
      </c>
      <c r="Z14" s="42">
        <f>IF($G$27=2,B$27,IF($G$28=2,B$28,IF($G$29=2,B$29)))</f>
        <v>384838</v>
      </c>
      <c r="AA14" s="97">
        <f>IF($G$27=2,C$27,IF($G$28=2,C$28,IF($G$29=2,C$29)))</f>
        <v>2070670004273</v>
      </c>
      <c r="AB14" s="42" t="str">
        <f>IF($G$27=2,D$27,IF($G$28=2,D$28,IF($G$29=2,D$29)))</f>
        <v>TOURS</v>
      </c>
      <c r="AC14" s="42" t="str">
        <f>IF($G$27=2,E$27,IF($G$28=2,E$28,IF($G$29=2,E$29)))</f>
        <v>ROLLER CLUB LES NORDIKS DE TOURAINE</v>
      </c>
      <c r="AD14" s="42" t="str">
        <f>IF($G$27=2,F$27,IF($G$28=2,F$28,IF($G$29=2,F$29)))</f>
        <v>Vaudeville Ondet Jeanne</v>
      </c>
      <c r="AE14" s="44"/>
    </row>
    <row r="15" spans="1:31" ht="12.75">
      <c r="A15" s="64">
        <v>4</v>
      </c>
      <c r="B15" s="65">
        <f>'liste des compétiteurs'!B13</f>
        <v>208741</v>
      </c>
      <c r="C15" s="65">
        <f>'liste des compétiteurs'!C13</f>
        <v>2010670000165</v>
      </c>
      <c r="D15" s="65" t="str">
        <f>'liste des compétiteurs'!D13</f>
        <v>ARSAC</v>
      </c>
      <c r="E15" s="65" t="str">
        <f>'liste des compétiteurs'!E13</f>
        <v>SKATE MACHIN ARSACAISE</v>
      </c>
      <c r="F15" s="65" t="str">
        <f>'liste des compétiteurs'!F13</f>
        <v>Bouquet Alix</v>
      </c>
      <c r="G15" s="34">
        <v>2</v>
      </c>
      <c r="I15" s="66" t="s">
        <v>74</v>
      </c>
      <c r="J15" s="67">
        <f>IF(G20=1,B20,IF(G21=1,B21,IF(G22=1,B22,IF(G23=1,B23))))</f>
        <v>42546</v>
      </c>
      <c r="K15" s="67">
        <f>IF(G20=1,C20,IF(G21=1,C21,IF(G22=1,C22,IF(G23=1,C23))))</f>
        <v>2900670001462</v>
      </c>
      <c r="L15" s="67" t="str">
        <f>IF(G20=1,D20,IF(G21=1,D21,IF(G22=1,D22,IF(G23=1,D23))))</f>
        <v>MERY SUR OISE</v>
      </c>
      <c r="M15" s="67" t="str">
        <f>IF(G20=1,E20,IF(G21=1,E21,IF(G22=1,E22,IF(G23=1,E23))))</f>
        <v>DRAGON RIDERS</v>
      </c>
      <c r="N15" s="68" t="str">
        <f>IF(G20=1,F20,IF(G21=1,F21,IF(G22=1,F22,IF(G23=1,F23))))</f>
        <v>Cochey-Cahuzac Eva</v>
      </c>
      <c r="O15" s="69">
        <v>2</v>
      </c>
      <c r="Q15" s="72" t="s">
        <v>38</v>
      </c>
      <c r="R15" s="67">
        <f>IF(O13=3,J13,IF(O14=3,J14,IF(O15=3,J15)))</f>
        <v>347139</v>
      </c>
      <c r="S15" s="67">
        <f>IF(O13=3,K13,IF(O14=3,K14,IF(O15=3,K15,IF(O16=3,K16))))</f>
        <v>2050670000228</v>
      </c>
      <c r="T15" s="67" t="str">
        <f>IF(O13=3,L13,IF(O14=3,L14,IF(O15=3,L15,IF(O16=3,L16))))</f>
        <v>SAINT NAZAIRE</v>
      </c>
      <c r="U15" s="67" t="str">
        <f>IF(O13=3,M13,IF(O14=3,M14,IF(O15=3,M15,IF(O16=3,M16))))</f>
        <v>SPORT URBAIN NAZAIRIEN RIDE</v>
      </c>
      <c r="V15" s="68" t="str">
        <f>IF(O13=3,N13,IF(O14=3,N14,IF(O15=3,N15,IF(O16=3,N16))))</f>
        <v>Landrin Zoe</v>
      </c>
      <c r="W15" s="73">
        <v>2</v>
      </c>
      <c r="Y15" s="41">
        <v>9</v>
      </c>
      <c r="Z15" s="39">
        <v>231660</v>
      </c>
      <c r="AA15" s="98">
        <v>2000670000169</v>
      </c>
      <c r="AB15" s="39" t="s">
        <v>104</v>
      </c>
      <c r="AC15" s="39" t="str">
        <f>IF($G$27=3,E$27,IF($G$28=3,E$28,IF($G$29=3,E$29)))</f>
        <v>ROULEZ ROSE</v>
      </c>
      <c r="AD15" s="39" t="str">
        <f>IF($G$27=3,F$27,IF($G$28=3,F$28,IF($G$29=3,F$29)))</f>
        <v>Van Der Meulen Marine</v>
      </c>
      <c r="AE15" s="44"/>
    </row>
    <row r="16" spans="1:31" ht="12.75">
      <c r="A16" s="64">
        <v>9</v>
      </c>
      <c r="B16" s="65">
        <f>'liste des compétiteurs'!B18</f>
        <v>288302</v>
      </c>
      <c r="C16" s="65">
        <f>'liste des compétiteurs'!C18</f>
        <v>2020670000235</v>
      </c>
      <c r="D16" s="65" t="str">
        <f>'liste des compétiteurs'!D18</f>
        <v>PORNICHET</v>
      </c>
      <c r="E16" s="65" t="str">
        <f>'liste des compétiteurs'!E18</f>
        <v>ROLLER CLUB DE PORNICHET</v>
      </c>
      <c r="F16" s="65" t="str">
        <f>'liste des compétiteurs'!F18</f>
        <v>Armingeat Cleo</v>
      </c>
      <c r="G16" s="34">
        <v>4</v>
      </c>
      <c r="Y16" s="41">
        <v>10</v>
      </c>
      <c r="Z16" s="39">
        <f>IF($G$14=4,B$14,IF($G$15=4,B$15,IF($G$16=4,B$16,IF($G$17=4,B$17))))</f>
        <v>288302</v>
      </c>
      <c r="AA16" s="98">
        <f>IF($G$14=4,C$14,IF($G$15=4,C$15,IF($G$16=4,C$16,IF($G$17=4,C$17))))</f>
        <v>2020670000235</v>
      </c>
      <c r="AB16" s="39" t="str">
        <f>IF($G$14=4,D$14,IF($G$15=4,D$15,IF($G$16=4,D$16,IF($G$17=4,D$17))))</f>
        <v>PORNICHET</v>
      </c>
      <c r="AC16" s="39" t="str">
        <f>IF($G$14=4,E$14,IF($G$15=4,E$15,IF($G$16=4,E$16,IF($G$17=4,E$17))))</f>
        <v>ROLLER CLUB DE PORNICHET</v>
      </c>
      <c r="AD16" s="39" t="str">
        <f>IF($G$14=4,F$14,IF($G$15=4,F$15,IF($G$16=4,F$16,IF($G$17=4,F$17))))</f>
        <v>Armingeat Cleo</v>
      </c>
      <c r="AE16" s="74"/>
    </row>
    <row r="17" spans="1:14" ht="12.75">
      <c r="A17" s="70">
        <v>10</v>
      </c>
      <c r="B17" s="71">
        <f>'liste des compétiteurs'!B19</f>
        <v>231660</v>
      </c>
      <c r="C17" s="71">
        <f>'liste des compétiteurs'!C19</f>
        <v>2000670000169</v>
      </c>
      <c r="D17" s="71" t="str">
        <f>'liste des compétiteurs'!D19</f>
        <v>TOULOUSE</v>
      </c>
      <c r="E17" s="71" t="str">
        <f>'liste des compétiteurs'!E19</f>
        <v>ROULEZ ROSE</v>
      </c>
      <c r="F17" s="71" t="str">
        <f>'liste des compétiteurs'!F19</f>
        <v>Van Der Meulen Marine</v>
      </c>
      <c r="G17" s="50">
        <v>3</v>
      </c>
      <c r="M17" s="1"/>
      <c r="N17" s="2"/>
    </row>
    <row r="18" spans="1:30" ht="12.75">
      <c r="A18" s="1"/>
      <c r="B18" s="1"/>
      <c r="C18" s="1"/>
      <c r="D18" s="1"/>
      <c r="E18" s="1"/>
      <c r="F18" s="2"/>
      <c r="M18" s="1"/>
      <c r="N18" s="2"/>
      <c r="AC18" s="1"/>
      <c r="AD18" s="2"/>
    </row>
    <row r="19" spans="1:30" ht="12.75">
      <c r="A19" s="25" t="s">
        <v>75</v>
      </c>
      <c r="B19" s="1"/>
      <c r="C19" s="1"/>
      <c r="D19" s="1"/>
      <c r="E19" s="1"/>
      <c r="F19" s="2"/>
      <c r="G19" s="26" t="s">
        <v>12</v>
      </c>
      <c r="M19" s="1"/>
      <c r="N19" s="2"/>
      <c r="AC19" s="1"/>
      <c r="AD19" s="2"/>
    </row>
    <row r="20" spans="1:30" ht="12.75">
      <c r="A20" s="61">
        <v>2</v>
      </c>
      <c r="B20" s="63">
        <f>'liste des compétiteurs'!B11</f>
        <v>42546</v>
      </c>
      <c r="C20" s="63">
        <f>'liste des compétiteurs'!C11</f>
        <v>2900670001462</v>
      </c>
      <c r="D20" s="63" t="str">
        <f>'liste des compétiteurs'!D11</f>
        <v>MERY SUR OISE</v>
      </c>
      <c r="E20" s="63" t="str">
        <f>'liste des compétiteurs'!E11</f>
        <v>DRAGON RIDERS</v>
      </c>
      <c r="F20" s="63" t="str">
        <f>'liste des compétiteurs'!F11</f>
        <v>Cochey-Cahuzac Eva</v>
      </c>
      <c r="G20" s="34">
        <v>1</v>
      </c>
      <c r="M20" s="1"/>
      <c r="N20" s="2"/>
      <c r="AC20" s="1"/>
      <c r="AD20" s="2"/>
    </row>
    <row r="21" spans="1:7" ht="12.75">
      <c r="A21" s="64">
        <v>5</v>
      </c>
      <c r="B21" s="65">
        <f>'liste des compétiteurs'!B14</f>
        <v>252270</v>
      </c>
      <c r="C21" s="65">
        <f>'liste des compétiteurs'!C14</f>
        <v>2040670001339</v>
      </c>
      <c r="D21" s="65" t="str">
        <f>'liste des compétiteurs'!D14</f>
        <v>MERY SUR OISE</v>
      </c>
      <c r="E21" s="65" t="str">
        <f>'liste des compétiteurs'!E14</f>
        <v>DRAGON RIDERS</v>
      </c>
      <c r="F21" s="65" t="str">
        <f>'liste des compétiteurs'!F14</f>
        <v>Amiand Sephora</v>
      </c>
      <c r="G21" s="34">
        <v>2</v>
      </c>
    </row>
    <row r="22" spans="1:7" ht="12.75">
      <c r="A22" s="64">
        <v>8</v>
      </c>
      <c r="B22" s="65">
        <f>'liste des compétiteurs'!B17</f>
        <v>384838</v>
      </c>
      <c r="C22" s="65">
        <f>'liste des compétiteurs'!C17</f>
        <v>2070670004273</v>
      </c>
      <c r="D22" s="65" t="str">
        <f>'liste des compétiteurs'!D17</f>
        <v>TOURS</v>
      </c>
      <c r="E22" s="65" t="str">
        <f>'liste des compétiteurs'!E17</f>
        <v>ROLLER CLUB LES NORDIKS DE TOURAINE</v>
      </c>
      <c r="F22" s="65" t="str">
        <f>'liste des compétiteurs'!F17</f>
        <v>Vaudeville Ondet Jeanne</v>
      </c>
      <c r="G22" s="34">
        <v>3</v>
      </c>
    </row>
    <row r="23" spans="1:7" ht="12.75">
      <c r="A23" s="70">
        <v>11</v>
      </c>
      <c r="B23" s="71">
        <f>'liste des compétiteurs'!B20</f>
        <v>0</v>
      </c>
      <c r="C23" s="71">
        <f>'liste des compétiteurs'!C20</f>
        <v>0</v>
      </c>
      <c r="D23" s="71">
        <f>'liste des compétiteurs'!D20</f>
        <v>0</v>
      </c>
      <c r="E23" s="71">
        <f>'liste des compétiteurs'!E20</f>
        <v>0</v>
      </c>
      <c r="F23" s="71">
        <f>'liste des compétiteurs'!F20</f>
        <v>0</v>
      </c>
      <c r="G23" s="50"/>
    </row>
    <row r="24" spans="1:6" ht="12.75">
      <c r="A24" s="1"/>
      <c r="B24" s="1"/>
      <c r="C24" s="1"/>
      <c r="D24" s="1"/>
      <c r="E24" s="1"/>
      <c r="F24" s="2"/>
    </row>
    <row r="26" spans="1:7" ht="12.75">
      <c r="A26" t="s">
        <v>76</v>
      </c>
      <c r="G26" s="26" t="s">
        <v>12</v>
      </c>
    </row>
    <row r="27" spans="1:7" ht="12.75">
      <c r="A27" s="76" t="s">
        <v>77</v>
      </c>
      <c r="B27" s="62">
        <f>IF(G8=3,B8,IF(G9=3,B9,IF(G10=3,B10)))</f>
        <v>0</v>
      </c>
      <c r="C27" s="62">
        <f>IF(G8=3,C8,IF(G9=3,C9,IF(G10=3,C10)))</f>
        <v>2901460001376</v>
      </c>
      <c r="D27" s="62" t="str">
        <f>IF(G8=3,D8,IF(G9=3,D9,IF(G10=3,D10)))</f>
        <v>RZECZOW</v>
      </c>
      <c r="E27" s="62" t="str">
        <f>IF(G8=3,E8,IF(G9=3,E9,IF(G10=3,E10)))</f>
        <v>WODZU</v>
      </c>
      <c r="F27" s="77" t="str">
        <f>IF(G8=3,F8,IF(G9=3,F9,IF(G10=3,F10)))</f>
        <v>SKUBIS Marta</v>
      </c>
      <c r="G27" s="78">
        <v>1</v>
      </c>
    </row>
    <row r="28" spans="1:7" ht="12.75">
      <c r="A28" s="79" t="s">
        <v>78</v>
      </c>
      <c r="B28" s="42" t="b">
        <f>IF(G14=3,B14,IF(G15=3,B15,IF(G16=3,B16)))</f>
        <v>0</v>
      </c>
      <c r="C28" s="42" t="b">
        <f>IF(G14=3,C14,IF(G15=3,C15,IF(G16=3,C16)))</f>
        <v>0</v>
      </c>
      <c r="D28" s="42" t="b">
        <f>IF(G14=3,D14,IF(G15=3,D15,IF(G16=3,D16)))</f>
        <v>0</v>
      </c>
      <c r="E28" s="42" t="s">
        <v>105</v>
      </c>
      <c r="F28" s="74" t="s">
        <v>106</v>
      </c>
      <c r="G28" s="78">
        <v>3</v>
      </c>
    </row>
    <row r="29" spans="1:7" ht="12.75">
      <c r="A29" s="72" t="s">
        <v>79</v>
      </c>
      <c r="B29" s="67">
        <f>IF(G20=3,B20,IF(G21=3,B21,IF(G22=3,B22)))</f>
        <v>384838</v>
      </c>
      <c r="C29" s="67">
        <f>IF(G20=3,C20,IF(G21=3,C21,IF(G22=3,C22)))</f>
        <v>2070670004273</v>
      </c>
      <c r="D29" s="67" t="str">
        <f>IF(G20=3,D20,IF(G21=3,D21,IF(G22=3,D22)))</f>
        <v>TOURS</v>
      </c>
      <c r="E29" s="67" t="str">
        <f>IF(G20=3,E20,IF(G21=3,E21,IF(G22=3,E22)))</f>
        <v>ROLLER CLUB LES NORDIKS DE TOURAINE</v>
      </c>
      <c r="F29" s="75" t="str">
        <f>IF(G20=3,F20,IF(G21=3,F21,IF(G22=3,F22)))</f>
        <v>Vaudeville Ondet Jeanne</v>
      </c>
      <c r="G29" s="80">
        <v>2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A1">
      <selection activeCell="S7" sqref="S7"/>
    </sheetView>
  </sheetViews>
  <sheetFormatPr defaultColWidth="11.7109375" defaultRowHeight="12.75"/>
  <cols>
    <col min="1" max="1" width="5.57421875" style="1" customWidth="1"/>
    <col min="2" max="4" width="6.140625" style="1" hidden="1" customWidth="1"/>
    <col min="5" max="5" width="14.7109375" style="0" customWidth="1"/>
    <col min="6" max="6" width="25.00390625" style="0" customWidth="1"/>
    <col min="7" max="7" width="5.8515625" style="0" customWidth="1"/>
    <col min="8" max="9" width="11.7109375" style="0" customWidth="1"/>
    <col min="10" max="12" width="11.7109375" style="0" hidden="1" customWidth="1"/>
    <col min="13" max="13" width="17.8515625" style="0" customWidth="1"/>
    <col min="14" max="14" width="25.00390625" style="0" customWidth="1"/>
    <col min="15" max="15" width="5.8515625" style="0" customWidth="1"/>
    <col min="16" max="16" width="11.7109375" style="0" customWidth="1"/>
    <col min="17" max="17" width="9.00390625" style="0" customWidth="1"/>
    <col min="18" max="20" width="11.7109375" style="0" customWidth="1"/>
    <col min="21" max="21" width="17.8515625" style="1" customWidth="1"/>
    <col min="22" max="22" width="25.00390625" style="2" customWidth="1"/>
    <col min="23" max="23" width="13.7109375" style="0" customWidth="1"/>
  </cols>
  <sheetData>
    <row r="1" spans="1:7" ht="12.75">
      <c r="A1" s="15" t="s">
        <v>80</v>
      </c>
      <c r="B1" s="15"/>
      <c r="C1" s="15"/>
      <c r="D1" s="15"/>
      <c r="E1" s="15"/>
      <c r="F1" s="15"/>
      <c r="G1" s="15"/>
    </row>
    <row r="2" spans="1:23" ht="12.75">
      <c r="A2" s="81"/>
      <c r="B2" s="81"/>
      <c r="C2" s="81"/>
      <c r="D2" s="81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18"/>
      <c r="Q2" s="18"/>
      <c r="R2" s="18"/>
      <c r="S2" s="18"/>
      <c r="T2" s="18"/>
      <c r="U2" s="16"/>
      <c r="V2" s="19"/>
      <c r="W2" s="17"/>
    </row>
    <row r="3" spans="1:23" ht="15.75">
      <c r="A3" s="20" t="s">
        <v>8</v>
      </c>
      <c r="B3" s="20"/>
      <c r="C3" s="20"/>
      <c r="D3" s="20"/>
      <c r="E3" s="55"/>
      <c r="F3" s="55"/>
      <c r="G3" s="55"/>
      <c r="I3" s="20" t="s">
        <v>9</v>
      </c>
      <c r="J3" s="20"/>
      <c r="K3" s="20"/>
      <c r="L3" s="20"/>
      <c r="M3" s="20"/>
      <c r="N3" s="20"/>
      <c r="O3" s="20"/>
      <c r="Q3" s="20" t="s">
        <v>10</v>
      </c>
      <c r="R3" s="20"/>
      <c r="S3" s="20"/>
      <c r="T3" s="20"/>
      <c r="U3" s="20"/>
      <c r="V3" s="20"/>
      <c r="W3" s="20"/>
    </row>
    <row r="4" spans="1:23" s="23" customFormat="1" ht="15.75">
      <c r="A4" s="22"/>
      <c r="B4" s="22"/>
      <c r="C4" s="22"/>
      <c r="D4" s="22"/>
      <c r="E4" s="21"/>
      <c r="F4" s="21"/>
      <c r="G4" s="21"/>
      <c r="I4" s="22"/>
      <c r="J4" s="22"/>
      <c r="K4" s="22"/>
      <c r="L4" s="22"/>
      <c r="M4" s="22"/>
      <c r="N4" s="22"/>
      <c r="O4" s="22"/>
      <c r="Q4" s="22"/>
      <c r="R4" s="22"/>
      <c r="S4" s="22"/>
      <c r="T4" s="22"/>
      <c r="U4" s="22"/>
      <c r="V4" s="22"/>
      <c r="W4" s="22"/>
    </row>
    <row r="5" spans="1:23" s="23" customFormat="1" ht="15.75">
      <c r="A5" s="22"/>
      <c r="B5" s="22"/>
      <c r="C5" s="22"/>
      <c r="D5" s="22"/>
      <c r="E5" s="24" t="s">
        <v>2</v>
      </c>
      <c r="F5" s="24" t="s">
        <v>3</v>
      </c>
      <c r="G5" s="21"/>
      <c r="I5" s="22"/>
      <c r="J5" s="22"/>
      <c r="K5" s="22"/>
      <c r="L5" s="22"/>
      <c r="M5" s="24" t="s">
        <v>2</v>
      </c>
      <c r="N5" s="24" t="s">
        <v>3</v>
      </c>
      <c r="O5" s="22"/>
      <c r="Q5" s="22"/>
      <c r="R5" s="22"/>
      <c r="S5" s="22"/>
      <c r="T5" s="22"/>
      <c r="U5" s="22"/>
      <c r="V5" s="22"/>
      <c r="W5" s="22"/>
    </row>
    <row r="6" spans="1:23" ht="12.75">
      <c r="A6" s="25" t="s">
        <v>15</v>
      </c>
      <c r="B6" s="25"/>
      <c r="C6" s="25"/>
      <c r="D6" s="25"/>
      <c r="E6" s="1"/>
      <c r="F6" s="2"/>
      <c r="G6" s="26" t="s">
        <v>12</v>
      </c>
      <c r="I6" s="35" t="s">
        <v>16</v>
      </c>
      <c r="J6" s="35"/>
      <c r="K6" s="35"/>
      <c r="L6" s="35"/>
      <c r="M6" s="1"/>
      <c r="N6" s="2"/>
      <c r="O6" s="26" t="s">
        <v>12</v>
      </c>
      <c r="Q6" s="27" t="s">
        <v>1</v>
      </c>
      <c r="R6" s="28" t="s">
        <v>81</v>
      </c>
      <c r="S6" s="28" t="s">
        <v>82</v>
      </c>
      <c r="T6" s="28" t="s">
        <v>83</v>
      </c>
      <c r="U6" s="28" t="s">
        <v>2</v>
      </c>
      <c r="V6" s="29" t="s">
        <v>3</v>
      </c>
      <c r="W6" s="30" t="s">
        <v>13</v>
      </c>
    </row>
    <row r="7" spans="1:23" ht="12.75">
      <c r="A7" s="31">
        <v>1</v>
      </c>
      <c r="B7" s="32">
        <f>'liste des compétiteurs'!B10</f>
        <v>196500</v>
      </c>
      <c r="C7" s="32">
        <f>'liste des compétiteurs'!C10</f>
        <v>2970670000586</v>
      </c>
      <c r="D7" s="32" t="str">
        <f>'liste des compétiteurs'!D10</f>
        <v>MERIGNAC</v>
      </c>
      <c r="E7" s="32" t="str">
        <f>'liste des compétiteurs'!E10</f>
        <v>SAM ROLLER SPORTS</v>
      </c>
      <c r="F7" s="33" t="str">
        <f>'liste des compétiteurs'!F10</f>
        <v>Granjon Zoe</v>
      </c>
      <c r="G7" s="34"/>
      <c r="I7" s="40" t="s">
        <v>19</v>
      </c>
      <c r="J7" s="32" t="b">
        <f>IF(G7=1,B7,IF(G8=1,B8,IF(G9=1,B9,IF(G10=1,B10))))</f>
        <v>0</v>
      </c>
      <c r="K7" s="32" t="b">
        <f>IF(G7=1,C7,IF(G8=1,C8,IF(G9=1,C9,IF(G10=1,C10))))</f>
        <v>0</v>
      </c>
      <c r="L7" s="32" t="b">
        <f>IF(G7=1,D7,IF(G8=1,D8,IF(G9=1,D9,IF(G10=1,D10))))</f>
        <v>0</v>
      </c>
      <c r="M7" s="32" t="b">
        <f>IF(G7=1,E7,IF(G8=1,E8,IF(G9=1,E9,IF(G10=1,E10))))</f>
        <v>0</v>
      </c>
      <c r="N7" s="33" t="b">
        <f>IF(G7=1,F7,IF(G8=1,F8,IF(G9=1,F9,IF(G10=1,F10))))</f>
        <v>0</v>
      </c>
      <c r="O7" s="34"/>
      <c r="Q7" s="36">
        <v>1</v>
      </c>
      <c r="R7" s="32" t="b">
        <f>IF($O$7=1,J$7,IF($O$8=1,J$8,IF($O$9=1,J$9,IF($O$10=1,J$10))))</f>
        <v>0</v>
      </c>
      <c r="S7" s="32" t="b">
        <f>IF($O$7=1,K$7,IF($O$8=1,K$8,IF($O$9=1,K$9,IF($O$10=1,K$10))))</f>
        <v>0</v>
      </c>
      <c r="T7" s="32" t="b">
        <f>IF($O$7=1,L$7,IF($O$8=1,L$8,IF($O$9=1,L$9,IF($O$10=1,L$10))))</f>
        <v>0</v>
      </c>
      <c r="U7" s="32" t="b">
        <f>IF($O$7=1,M$7,IF($O$8=1,M$8,IF($O$9=1,M$9,IF($O$10=1,M$10))))</f>
        <v>0</v>
      </c>
      <c r="V7" s="32" t="b">
        <f>IF($O$7=1,N$7,IF($O$8=1,N$8,IF($O$9=1,N$9,IF($O$10=1,N$10))))</f>
        <v>0</v>
      </c>
      <c r="W7" s="37"/>
    </row>
    <row r="8" spans="1:23" ht="12.75">
      <c r="A8" s="38">
        <v>4</v>
      </c>
      <c r="B8" s="42">
        <f>'liste des compétiteurs'!B13</f>
        <v>208741</v>
      </c>
      <c r="C8" s="42">
        <f>'liste des compétiteurs'!C13</f>
        <v>2010670000165</v>
      </c>
      <c r="D8" s="42" t="str">
        <f>'liste des compétiteurs'!D13</f>
        <v>ARSAC</v>
      </c>
      <c r="E8" s="42" t="str">
        <f>'liste des compétiteurs'!E13</f>
        <v>SKATE MACHIN ARSACAISE</v>
      </c>
      <c r="F8" s="14" t="str">
        <f>'liste des compétiteurs'!F13</f>
        <v>Bouquet Alix</v>
      </c>
      <c r="G8" s="34"/>
      <c r="I8" s="45" t="s">
        <v>22</v>
      </c>
      <c r="J8" s="42" t="b">
        <f>IF(G13=1,B13,IF(G14=1,B14,IF(G15=1,B15,IF(G16=1,B16))))</f>
        <v>0</v>
      </c>
      <c r="K8" s="42" t="b">
        <f>IF(G13=1,C13,IF(G14=1,C14,IF(G15=1,C15,IF(G16=1,C16))))</f>
        <v>0</v>
      </c>
      <c r="L8" s="42" t="b">
        <f>IF(G13=1,D13,IF(G14=1,D14,IF(G15=1,D15,IF(G16=1,D16))))</f>
        <v>0</v>
      </c>
      <c r="M8" s="42" t="b">
        <f>IF(G13=1,E13,IF(G14=1,E14,IF(G15=1,E15,IF(G16=1,E16))))</f>
        <v>0</v>
      </c>
      <c r="N8" s="14" t="b">
        <f>IF(G13=1,F13,IF(G14=1,F14,IF(G15=1,F15,IF(G16=1,F16))))</f>
        <v>0</v>
      </c>
      <c r="O8" s="34"/>
      <c r="Q8" s="41">
        <v>2</v>
      </c>
      <c r="R8" s="42" t="b">
        <f>IF($O$7=2,J$7,IF($O$8=2,J$8,IF($O$9=2,J$9,IF($O$10=2,J$10))))</f>
        <v>0</v>
      </c>
      <c r="S8" s="42" t="b">
        <f>IF($O$7=2,K$7,IF($O$8=2,K$8,IF($O$9=2,K$9,IF($O$10=2,K$10))))</f>
        <v>0</v>
      </c>
      <c r="T8" s="42" t="b">
        <f>IF($O$7=2,L$7,IF($O$8=2,L$8,IF($O$9=2,L$9,IF($O$10=2,L$10))))</f>
        <v>0</v>
      </c>
      <c r="U8" s="42" t="b">
        <f>IF($O$7=2,M$7,IF($O$8=2,M$8,IF($O$9=2,M$9,IF($O$10=2,M$10))))</f>
        <v>0</v>
      </c>
      <c r="V8" s="42" t="b">
        <f>IF($O$7=2,N$7,IF($O$8=2,N$8,IF($O$9=2,N$9,IF($O$10=2,N$10))))</f>
        <v>0</v>
      </c>
      <c r="W8" s="44"/>
    </row>
    <row r="9" spans="1:23" ht="12.75">
      <c r="A9" s="38">
        <v>5</v>
      </c>
      <c r="B9" s="42">
        <f>'liste des compétiteurs'!B14</f>
        <v>252270</v>
      </c>
      <c r="C9" s="42">
        <f>'liste des compétiteurs'!C14</f>
        <v>2040670001339</v>
      </c>
      <c r="D9" s="42" t="str">
        <f>'liste des compétiteurs'!D14</f>
        <v>MERY SUR OISE</v>
      </c>
      <c r="E9" s="42" t="str">
        <f>'liste des compétiteurs'!E14</f>
        <v>DRAGON RIDERS</v>
      </c>
      <c r="F9" s="14" t="str">
        <f>'liste des compétiteurs'!F14</f>
        <v>Amiand Sephora</v>
      </c>
      <c r="G9" s="34"/>
      <c r="I9" s="45" t="s">
        <v>25</v>
      </c>
      <c r="J9" s="42" t="b">
        <f>IF(G7=2,B7,IF(G8=2,B8,IF(G9=2,B9,IF(G10=2,B10))))</f>
        <v>0</v>
      </c>
      <c r="K9" s="42" t="b">
        <f>IF(G7=2,C7,IF(G8=2,C8,IF(G9=2,C9,IF(G10=2,C10))))</f>
        <v>0</v>
      </c>
      <c r="L9" s="42" t="b">
        <f>IF(G7=2,D7,IF(G8=2,D8,IF(G9=2,D9,IF(G10=2,D10))))</f>
        <v>0</v>
      </c>
      <c r="M9" s="42" t="b">
        <f>IF(G7=2,E7,IF(G8=2,E8,IF(G9=2,E9,IF(G10=2,E10))))</f>
        <v>0</v>
      </c>
      <c r="N9" s="14" t="b">
        <f>IF(G7=2,F7,IF(G8=2,F8,IF(G9=2,F9,IF(G10=2,F10))))</f>
        <v>0</v>
      </c>
      <c r="O9" s="34"/>
      <c r="Q9" s="41">
        <v>3</v>
      </c>
      <c r="R9" s="42" t="b">
        <f>IF($O$7=3,J$7,IF($O$8=3,J$8,IF($O$9=3,J$9,IF($O$10=3,J$10))))</f>
        <v>0</v>
      </c>
      <c r="S9" s="42" t="b">
        <f>IF($O$7=3,K$7,IF($O$8=3,K$8,IF($O$9=3,K$9,IF($O$10=3,K$10))))</f>
        <v>0</v>
      </c>
      <c r="T9" s="42" t="b">
        <f>IF($O$7=3,L$7,IF($O$8=3,L$8,IF($O$9=3,L$9,IF($O$10=3,L$10))))</f>
        <v>0</v>
      </c>
      <c r="U9" s="42" t="b">
        <f>IF($O$7=3,M$7,IF($O$8=3,M$8,IF($O$9=3,M$9,IF($O$10=3,M$10))))</f>
        <v>0</v>
      </c>
      <c r="V9" s="42" t="b">
        <f>IF($O$7=3,N$7,IF($O$8=3,N$8,IF($O$9=3,N$9,IF($O$10=3,N$10))))</f>
        <v>0</v>
      </c>
      <c r="W9" s="44"/>
    </row>
    <row r="10" spans="1:23" ht="12.75">
      <c r="A10" s="47">
        <v>8</v>
      </c>
      <c r="B10" s="48">
        <f>'liste des compétiteurs'!B17</f>
        <v>384838</v>
      </c>
      <c r="C10" s="48">
        <f>'liste des compétiteurs'!C17</f>
        <v>2070670004273</v>
      </c>
      <c r="D10" s="48" t="str">
        <f>'liste des compétiteurs'!D17</f>
        <v>TOURS</v>
      </c>
      <c r="E10" s="48" t="str">
        <f>'liste des compétiteurs'!E17</f>
        <v>ROLLER CLUB LES NORDIKS DE TOURAINE</v>
      </c>
      <c r="F10" s="49" t="str">
        <f>'liste des compétiteurs'!F17</f>
        <v>Vaudeville Ondet Jeanne</v>
      </c>
      <c r="G10" s="50"/>
      <c r="I10" s="51" t="s">
        <v>28</v>
      </c>
      <c r="J10" s="48" t="b">
        <f>IF(G13=2,B13,IF(G14=2,B14,IF(G15=2,B15,IF(G16=2,B16))))</f>
        <v>0</v>
      </c>
      <c r="K10" s="48" t="b">
        <f>IF(G13=2,C13,IF(G14=2,C14,IF(G15=2,C15,IF(G16=2,C16))))</f>
        <v>0</v>
      </c>
      <c r="L10" s="48" t="b">
        <f>IF(G13=2,D13,IF(G14=2,D14,IF(G15=2,D15,IF(G16=2,D16))))</f>
        <v>0</v>
      </c>
      <c r="M10" s="48" t="b">
        <f>IF(G13=2,E13,IF(G14=2,E14,IF(G15=2,E15,IF(G16=2,E16))))</f>
        <v>0</v>
      </c>
      <c r="N10" s="49" t="b">
        <f>IF(G13=2,F13,IF(G14=2,F14,IF(G15=2,F15,IF(G16=2,F16))))</f>
        <v>0</v>
      </c>
      <c r="O10" s="50"/>
      <c r="Q10" s="41">
        <v>4</v>
      </c>
      <c r="R10" s="42" t="b">
        <f>IF($O$7=4,J$7,IF($O$8=4,J$8,IF($O$9=4,J$9,IF($O$10=4,J$10))))</f>
        <v>0</v>
      </c>
      <c r="S10" s="42" t="b">
        <f>IF($O$7=4,K$7,IF($O$8=4,K$8,IF($O$9=4,K$9,IF($O$10=4,K$10))))</f>
        <v>0</v>
      </c>
      <c r="T10" s="42" t="b">
        <f>IF($O$7=4,L$7,IF($O$8=4,L$8,IF($O$9=4,L$9,IF($O$10=4,L$10))))</f>
        <v>0</v>
      </c>
      <c r="U10" s="42" t="b">
        <f>IF($O$7=4,M$7,IF($O$8=4,M$8,IF($O$9=4,M$9,IF($O$10=4,M$10))))</f>
        <v>0</v>
      </c>
      <c r="V10" s="42" t="b">
        <f>IF($O$7=4,N$7,IF($O$8=4,N$8,IF($O$9=4,N$9,IF($O$10=4,N$10))))</f>
        <v>0</v>
      </c>
      <c r="W10" s="44"/>
    </row>
    <row r="11" spans="2:23" ht="12.75">
      <c r="B11"/>
      <c r="C11"/>
      <c r="D11"/>
      <c r="Q11" s="41">
        <v>5</v>
      </c>
      <c r="R11" s="42" t="b">
        <f>IF($O$13=1,J$13,IF($O$14=1,J$14,IF($O$15=1,J$15,IF($O$16=1,J$16))))</f>
        <v>0</v>
      </c>
      <c r="S11" s="42" t="b">
        <f>IF($O$13=1,K$13,IF($O$14=1,K$14,IF($O$15=1,K$15,IF($O$16=1,K$16))))</f>
        <v>0</v>
      </c>
      <c r="T11" s="42" t="b">
        <f>IF($O$13=1,L$13,IF($O$14=1,L$14,IF($O$15=1,L$15,IF($O$16=1,L$16))))</f>
        <v>0</v>
      </c>
      <c r="U11" s="42" t="b">
        <f>IF($O$13=1,M$13,IF($O$14=1,M$14,IF($O$15=1,M$15,IF($O$16=1,M$16))))</f>
        <v>0</v>
      </c>
      <c r="V11" s="42" t="b">
        <f>IF($O$13=1,N$13,IF($O$14=1,N$14,IF($O$15=1,N$15,IF($O$16=1,N$16))))</f>
        <v>0</v>
      </c>
      <c r="W11" s="44"/>
    </row>
    <row r="12" spans="1:23" ht="12.75">
      <c r="A12" s="25" t="s">
        <v>31</v>
      </c>
      <c r="E12" s="1"/>
      <c r="F12" s="2"/>
      <c r="G12" s="26" t="s">
        <v>12</v>
      </c>
      <c r="I12" s="35" t="s">
        <v>32</v>
      </c>
      <c r="J12" s="1"/>
      <c r="K12" s="1"/>
      <c r="L12" s="1"/>
      <c r="M12" s="1"/>
      <c r="N12" s="2"/>
      <c r="O12" s="26" t="s">
        <v>12</v>
      </c>
      <c r="Q12" s="41">
        <v>6</v>
      </c>
      <c r="R12" s="42" t="b">
        <f>IF($O$13=2,J$13,IF($O$14=2,J$14,IF($O$15=2,J$15,IF($O$16=2,J$16))))</f>
        <v>0</v>
      </c>
      <c r="S12" s="42" t="b">
        <f>IF($O$13=2,K$13,IF($O$14=2,K$14,IF($O$15=2,K$15,IF($O$16=2,K$16))))</f>
        <v>0</v>
      </c>
      <c r="T12" s="42" t="b">
        <f>IF($O$13=2,L$13,IF($O$14=2,L$14,IF($O$15=2,L$15,IF($O$16=2,L$16))))</f>
        <v>0</v>
      </c>
      <c r="U12" s="42" t="b">
        <f>IF($O$13=2,M$13,IF($O$14=2,M$14,IF($O$15=2,M$15,IF($O$16=2,M$16))))</f>
        <v>0</v>
      </c>
      <c r="V12" s="42" t="b">
        <f>IF($O$13=2,N$13,IF($O$14=2,N$14,IF($O$15=2,N$15,IF($O$16=2,N$16))))</f>
        <v>0</v>
      </c>
      <c r="W12" s="44"/>
    </row>
    <row r="13" spans="1:23" ht="12.75">
      <c r="A13" s="31">
        <v>2</v>
      </c>
      <c r="B13" s="32">
        <f>'liste des compétiteurs'!B11</f>
        <v>42546</v>
      </c>
      <c r="C13" s="32">
        <f>'liste des compétiteurs'!C11</f>
        <v>2900670001462</v>
      </c>
      <c r="D13" s="32" t="str">
        <f>'liste des compétiteurs'!D11</f>
        <v>MERY SUR OISE</v>
      </c>
      <c r="E13" s="32" t="str">
        <f>'liste des compétiteurs'!E11</f>
        <v>DRAGON RIDERS</v>
      </c>
      <c r="F13" s="33" t="str">
        <f>'liste des compétiteurs'!F11</f>
        <v>Cochey-Cahuzac Eva</v>
      </c>
      <c r="G13" s="34"/>
      <c r="I13" s="40" t="s">
        <v>35</v>
      </c>
      <c r="J13" s="32" t="b">
        <f>IF(G7=3,B7,IF(G8=3,B8,IF(G9=3,B9,IF(G10=3,B10))))</f>
        <v>0</v>
      </c>
      <c r="K13" s="32" t="b">
        <f>IF(G7=3,C7,IF(G8=3,C8,IF(G9=3,C9,IF(G10=3,C10))))</f>
        <v>0</v>
      </c>
      <c r="L13" s="32" t="b">
        <f>IF(G7=3,D7,IF(G8=3,D8,IF(G9=3,D9,IF(G10=3,D10))))</f>
        <v>0</v>
      </c>
      <c r="M13" s="32" t="b">
        <f>IF(G7=3,E7,IF(G8=3,E8,IF(G9=3,E9,IF(G10=3,E10))))</f>
        <v>0</v>
      </c>
      <c r="N13" s="33" t="b">
        <f>IF(G7=3,F7,IF(G8=3,F8,IF(G9=3,F9,IF(G10=3,F10))))</f>
        <v>0</v>
      </c>
      <c r="O13" s="34"/>
      <c r="Q13" s="41">
        <v>7</v>
      </c>
      <c r="R13" s="42" t="b">
        <f>IF($O$13=3,J$13,IF($O$14=3,J$14,IF($O$15=3,J$15,IF($O$16=3,J$16))))</f>
        <v>0</v>
      </c>
      <c r="S13" s="42" t="b">
        <f>IF($O$13=3,K$13,IF($O$14=3,K$14,IF($O$15=3,K$15,IF($O$16=3,K$16))))</f>
        <v>0</v>
      </c>
      <c r="T13" s="42" t="b">
        <f>IF($O$13=3,L$13,IF($O$14=3,L$14,IF($O$15=3,L$15,IF($O$16=3,L$16))))</f>
        <v>0</v>
      </c>
      <c r="U13" s="42" t="b">
        <f>IF($O$13=3,M$13,IF($O$14=3,M$14,IF($O$15=3,M$15,IF($O$16=3,M$16))))</f>
        <v>0</v>
      </c>
      <c r="V13" s="42" t="b">
        <f>IF($O$13=3,N$13,IF($O$14=3,N$14,IF($O$15=3,N$15,IF($O$16=3,N$16))))</f>
        <v>0</v>
      </c>
      <c r="W13" s="44"/>
    </row>
    <row r="14" spans="1:23" ht="12.75">
      <c r="A14" s="38">
        <v>3</v>
      </c>
      <c r="B14" s="42">
        <f>'liste des compétiteurs'!B12</f>
        <v>196499</v>
      </c>
      <c r="C14" s="42">
        <f>'liste des compétiteurs'!C12</f>
        <v>2010670000437</v>
      </c>
      <c r="D14" s="42" t="str">
        <f>'liste des compétiteurs'!D12</f>
        <v>MERIGNAC</v>
      </c>
      <c r="E14" s="42" t="str">
        <f>'liste des compétiteurs'!E12</f>
        <v>SAM ROLLER SPORTS</v>
      </c>
      <c r="F14" s="14" t="str">
        <f>'liste des compétiteurs'!F12</f>
        <v>Granjon Lily</v>
      </c>
      <c r="G14" s="34"/>
      <c r="I14" s="45" t="s">
        <v>38</v>
      </c>
      <c r="J14" s="42" t="b">
        <f>IF(G13=3,B13,IF(G14=3,B14,IF(G15=3,B15,IF(G16=3,B16))))</f>
        <v>0</v>
      </c>
      <c r="K14" s="42" t="b">
        <f>IF(G13=3,C13,IF(G14=3,C14,IF(G15=3,C15,IF(G16=3,C16))))</f>
        <v>0</v>
      </c>
      <c r="L14" s="42" t="b">
        <f>IF(G13=3,D13,IF(G14=3,D14,IF(G15=3,D15,IF(G16=3,D16))))</f>
        <v>0</v>
      </c>
      <c r="M14" s="42" t="b">
        <f>IF(G13=3,E13,IF(G14=3,E14,IF(G15=3,E15,IF(G16=3,E16))))</f>
        <v>0</v>
      </c>
      <c r="N14" s="14" t="b">
        <f>IF(G13=3,F13,IF(G14=3,F14,IF(G15=3,F15,IF(G16=3,F16))))</f>
        <v>0</v>
      </c>
      <c r="O14" s="34"/>
      <c r="Q14" s="52">
        <v>8</v>
      </c>
      <c r="R14" s="48" t="b">
        <f>IF($O$13=4,J$13,IF($O$14=4,J$14,IF($O$15=4,J$15,IF($O$16=4,J$16))))</f>
        <v>0</v>
      </c>
      <c r="S14" s="48" t="b">
        <f>IF($O$13=4,K$13,IF($O$14=4,K$14,IF($O$15=4,K$15,IF($O$16=4,K$16))))</f>
        <v>0</v>
      </c>
      <c r="T14" s="48" t="b">
        <f>IF($O$13=4,L$13,IF($O$14=4,L$14,IF($O$15=4,L$15,IF($O$16=4,L$16))))</f>
        <v>0</v>
      </c>
      <c r="U14" s="48" t="b">
        <f>IF($O$13=4,M$13,IF($O$14=4,M$14,IF($O$15=4,M$15,IF($O$16=4,M$16))))</f>
        <v>0</v>
      </c>
      <c r="V14" s="48" t="b">
        <f>IF($O$13=4,N$13,IF($O$14=4,N$14,IF($O$15=4,N$15,IF($O$16=4,N$16))))</f>
        <v>0</v>
      </c>
      <c r="W14" s="54"/>
    </row>
    <row r="15" spans="1:15" ht="12.75">
      <c r="A15" s="38">
        <v>6</v>
      </c>
      <c r="B15" s="42">
        <f>'liste des compétiteurs'!B15</f>
        <v>347139</v>
      </c>
      <c r="C15" s="42">
        <f>'liste des compétiteurs'!C15</f>
        <v>2050670000228</v>
      </c>
      <c r="D15" s="42" t="str">
        <f>'liste des compétiteurs'!D15</f>
        <v>SAINT NAZAIRE</v>
      </c>
      <c r="E15" s="42" t="str">
        <f>'liste des compétiteurs'!E15</f>
        <v>SPORT URBAIN NAZAIRIEN RIDE</v>
      </c>
      <c r="F15" s="14" t="str">
        <f>'liste des compétiteurs'!F15</f>
        <v>Landrin Zoe</v>
      </c>
      <c r="G15" s="34"/>
      <c r="I15" s="45" t="s">
        <v>41</v>
      </c>
      <c r="J15" s="42" t="b">
        <f>IF(G7=4,B7,IF(G8=4,B8,IF(G9=4,B9,IF(G10=4,B10))))</f>
        <v>0</v>
      </c>
      <c r="K15" s="42" t="b">
        <f>IF(G7=4,C7,IF(G8=4,C8,IF(G9=4,C9,IF(G10=4,C10))))</f>
        <v>0</v>
      </c>
      <c r="L15" s="42" t="b">
        <f>IF(G7=4,D7,IF(G8=4,D8,IF(G9=4,D9,IF(G10=4,D10))))</f>
        <v>0</v>
      </c>
      <c r="M15" s="42" t="b">
        <f>IF(G7=4,E7,IF(G8=4,E8,IF(G9=4,E9,IF(G10=4,E10))))</f>
        <v>0</v>
      </c>
      <c r="N15" s="14" t="b">
        <f>IF(G7=4,F7,IF(G8=4,F8,IF(G9=4,F9,IF(G10=4,F10))))</f>
        <v>0</v>
      </c>
      <c r="O15" s="34"/>
    </row>
    <row r="16" spans="1:15" ht="12.75">
      <c r="A16" s="47">
        <v>7</v>
      </c>
      <c r="B16" s="48">
        <f>'liste des compétiteurs'!B16</f>
        <v>0</v>
      </c>
      <c r="C16" s="48">
        <f>'liste des compétiteurs'!C16</f>
        <v>2901460001376</v>
      </c>
      <c r="D16" s="48" t="str">
        <f>'liste des compétiteurs'!D16</f>
        <v>RZECZOW</v>
      </c>
      <c r="E16" s="48" t="str">
        <f>'liste des compétiteurs'!E16</f>
        <v>WODZU</v>
      </c>
      <c r="F16" s="49" t="str">
        <f>'liste des compétiteurs'!F16</f>
        <v>SKUBIS Marta</v>
      </c>
      <c r="G16" s="50"/>
      <c r="I16" s="51" t="s">
        <v>44</v>
      </c>
      <c r="J16" s="48" t="b">
        <f>IF(G13=4,B13,IF(G14=4,B14,IF(G15=4,B15,IF(G16=4,B16))))</f>
        <v>0</v>
      </c>
      <c r="K16" s="48" t="b">
        <f>IF(G13=4,C13,IF(G14=4,C14,IF(G15=4,C15,IF(G16=4,C16))))</f>
        <v>0</v>
      </c>
      <c r="L16" s="48" t="b">
        <f>IF(G13=4,D13,IF(G14=4,D14,IF(G15=4,D15,IF(G16=4,D16))))</f>
        <v>0</v>
      </c>
      <c r="M16" s="48" t="b">
        <f>IF(G13=4,E13,IF(G14=4,E14,IF(G15=4,E15,IF(G16=4,E16))))</f>
        <v>0</v>
      </c>
      <c r="N16" s="49" t="b">
        <f>IF(G13=4,F13,IF(G14=4,F14,IF(G15=4,F15,IF(G16=4,F16))))</f>
        <v>0</v>
      </c>
      <c r="O16" s="50"/>
    </row>
    <row r="17" spans="13:14" ht="12.75">
      <c r="M17" s="1"/>
      <c r="N17" s="2"/>
    </row>
    <row r="18" spans="13:14" ht="12.75">
      <c r="M18" s="1"/>
      <c r="N18" s="2"/>
    </row>
    <row r="25" spans="5:6" ht="12.75">
      <c r="E25" s="1"/>
      <c r="F25" s="2"/>
    </row>
    <row r="26" spans="5:6" ht="12.75">
      <c r="E26" s="1"/>
      <c r="F26" s="2"/>
    </row>
    <row r="27" spans="5:6" ht="12.75">
      <c r="E27" s="1"/>
      <c r="F27" s="2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LACROIX Damien</dc:creator>
  <cp:keywords/>
  <dc:description/>
  <cp:lastModifiedBy>pc</cp:lastModifiedBy>
  <cp:lastPrinted>2017-05-21T14:56:40Z</cp:lastPrinted>
  <dcterms:created xsi:type="dcterms:W3CDTF">2014-01-15T07:32:11Z</dcterms:created>
  <dcterms:modified xsi:type="dcterms:W3CDTF">2017-05-21T21:11:22Z</dcterms:modified>
  <cp:category/>
  <cp:version/>
  <cp:contentType/>
  <cp:contentStatus/>
</cp:coreProperties>
</file>